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15195" windowHeight="11760" activeTab="0"/>
  </bookViews>
  <sheets>
    <sheet name="Avaliação do Valor Real da PLR" sheetId="1" r:id="rId1"/>
    <sheet name="Avaliação do Valor Real PLR 2" sheetId="2" r:id="rId2"/>
    <sheet name="IPCA" sheetId="3" r:id="rId3"/>
    <sheet name="INPC" sheetId="4" r:id="rId4"/>
    <sheet name="IGPM" sheetId="5" r:id="rId5"/>
  </sheets>
  <definedNames>
    <definedName name="HTML_CodePage" hidden="1">1252</definedName>
    <definedName name="HTML_Control" localSheetId="3" hidden="1">{"'RELAT?RIO'!$A$1:$E$20","'RELAT?RIO'!$A$22:$D$34","'INTERNET'!$A$31:$G$58","'INTERNET'!$A$1:$G$28","'S?RIE HIST?RICA'!$A$167:$H$212","'S?RIE HIST?RICA'!$A$56:$H$101"}</definedName>
    <definedName name="HTML_Control" hidden="1">{"'RELAT?RIO'!$A$1:$E$20","'RELAT?RIO'!$A$22:$D$34","'INTERNET'!$A$31:$G$58","'INTERNET'!$A$1:$G$28","'S?RIE HIST?RICA'!$A$167:$H$212","'S?RIE HIST?RICA'!$A$56:$H$101"}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</definedNames>
  <calcPr fullCalcOnLoad="1"/>
</workbook>
</file>

<file path=xl/comments1.xml><?xml version="1.0" encoding="utf-8"?>
<comments xmlns="http://schemas.openxmlformats.org/spreadsheetml/2006/main">
  <authors>
    <author>Vin?cius</author>
  </authors>
  <commentList>
    <comment ref="B12" authorId="0">
      <text>
        <r>
          <rPr>
            <b/>
            <sz val="9"/>
            <rFont val="Tahoma"/>
            <family val="2"/>
          </rPr>
          <t>(R$ 100,00 pagavam 100% de um produto no ano base, depois, no ano seguinte, pagam menos, pagam 84,86% do mesmo produto, isto é, ficam faltando os 15,14, e assim por diante . . . )</t>
        </r>
      </text>
    </comment>
    <comment ref="B5" authorId="0">
      <text>
        <r>
          <rPr>
            <b/>
            <sz val="9"/>
            <rFont val="Tahoma"/>
            <family val="2"/>
          </rPr>
          <t>Lance o ano a partir do qual deseja realizar a comparação.</t>
        </r>
      </text>
    </comment>
    <comment ref="B6" authorId="0">
      <text>
        <r>
          <rPr>
            <b/>
            <sz val="9"/>
            <rFont val="Tahoma"/>
            <family val="2"/>
          </rPr>
          <t>Lance sua PLR Bruta.</t>
        </r>
      </text>
    </comment>
    <comment ref="B7" authorId="0">
      <text>
        <r>
          <rPr>
            <b/>
            <sz val="9"/>
            <rFont val="Tahoma"/>
            <family val="2"/>
          </rPr>
          <t>Lance os índices de inflação que achar mais adequado ao seu nível de renda. O IPCA está lançado como padrão.</t>
        </r>
      </text>
    </comment>
    <comment ref="B8" authorId="0">
      <text>
        <r>
          <rPr>
            <b/>
            <sz val="9"/>
            <rFont val="Tahoma"/>
            <family val="2"/>
          </rPr>
          <t>Lance o percentual de aumento do avanço de nível que recebeu em cada ano. Como padrão, está 3,8%, ano sim, ano não.</t>
        </r>
      </text>
    </comment>
    <comment ref="B26" authorId="0">
      <text>
        <r>
          <rPr>
            <b/>
            <sz val="9"/>
            <rFont val="Tahoma"/>
            <family val="2"/>
          </rPr>
          <t>É o percentual que engana o trabalhador. É a mudança da quantitade de dinheiro sem considerar seu verdadeiro valor, isto é, o que verdadeiramente pode comprar. 1 Milhão de Reais não é muito, quando o mesmo foi corroído pela inflação e só pode comprar uma banana.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Pelo IPCA, nosso dinheiro vale 48,97% do que valia em 2002, isto é, para comprarmos o mesmo produto temos que gastar mais do que o dobro do valor.</t>
        </r>
      </text>
    </comment>
  </commentList>
</comments>
</file>

<file path=xl/comments2.xml><?xml version="1.0" encoding="utf-8"?>
<comments xmlns="http://schemas.openxmlformats.org/spreadsheetml/2006/main">
  <authors>
    <author>Vin?cius</author>
  </authors>
  <commentList>
    <comment ref="B5" authorId="0">
      <text>
        <r>
          <rPr>
            <b/>
            <sz val="9"/>
            <rFont val="Tahoma"/>
            <family val="2"/>
          </rPr>
          <t>Lance o ano a partir do qual deseja realizar a comparação.</t>
        </r>
      </text>
    </comment>
    <comment ref="B6" authorId="0">
      <text>
        <r>
          <rPr>
            <b/>
            <sz val="9"/>
            <rFont val="Tahoma"/>
            <family val="2"/>
          </rPr>
          <t>Lance sua PLR Bruta.</t>
        </r>
      </text>
    </comment>
    <comment ref="B7" authorId="0">
      <text>
        <r>
          <rPr>
            <b/>
            <sz val="9"/>
            <rFont val="Tahoma"/>
            <family val="2"/>
          </rPr>
          <t>Lance os índices de inflação que achar mais adequado ao seu nível de renda. O IPCA está lançado como padrão.</t>
        </r>
      </text>
    </comment>
    <comment ref="B8" authorId="0">
      <text>
        <r>
          <rPr>
            <b/>
            <sz val="9"/>
            <rFont val="Tahoma"/>
            <family val="2"/>
          </rPr>
          <t>Lance o percentual de aumento do avanço de nível que recebeu em cada ano. Como padrão, está 3,8%, ano sim, ano não.</t>
        </r>
      </text>
    </comment>
    <comment ref="B12" authorId="0">
      <text>
        <r>
          <rPr>
            <b/>
            <sz val="9"/>
            <rFont val="Tahoma"/>
            <family val="2"/>
          </rPr>
          <t>(R$ 100,00 pagavam 100% de um produto no ano base, depois, no ano seguinte, pagam menos, pagam 84,86% do mesmo produto, isto é, ficam faltando os 15,14, e assim por diante . . . )</t>
        </r>
      </text>
    </comment>
    <comment ref="K12" authorId="0">
      <text>
        <r>
          <rPr>
            <b/>
            <sz val="9"/>
            <rFont val="Tahoma"/>
            <family val="2"/>
          </rPr>
          <t>Pelo IPCA, nosso dinheiro vale 48,97% do que valia em 2002, isto é, para comprarmos o mesmo produto temos que gastar mais do que o dobro do valor.</t>
        </r>
      </text>
    </comment>
    <comment ref="B26" authorId="0">
      <text>
        <r>
          <rPr>
            <b/>
            <sz val="9"/>
            <rFont val="Tahoma"/>
            <family val="2"/>
          </rPr>
          <t>É o percentual que engana o trabalhador. É a mudança da quantitade de dinheiro sem considerar seu verdadeiro valor, isto é, o que verdadeiramente pode comprar. 1 Milhão de Reais não é muito, quando o mesmo foi corroído pela inflação e só pode comprar uma banana.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<sst xmlns="http://schemas.openxmlformats.org/spreadsheetml/2006/main" count="1122" uniqueCount="102">
  <si>
    <t>Ano</t>
  </si>
  <si>
    <t>Anos Subsequentes</t>
  </si>
  <si>
    <t>-</t>
  </si>
  <si>
    <t>Valor Real</t>
  </si>
  <si>
    <t>% de Diferença Real - Ano/Ano</t>
  </si>
  <si>
    <t>% de Diferença Real - Ano Base/Ano</t>
  </si>
  <si>
    <r>
      <t xml:space="preserve">Ano Base </t>
    </r>
    <r>
      <rPr>
        <sz val="10"/>
        <rFont val="Arial"/>
        <family val="2"/>
      </rPr>
      <t>(De início da Comparação)</t>
    </r>
  </si>
  <si>
    <t>Séries  Históricas de  Números  Índices</t>
  </si>
  <si>
    <t xml:space="preserve">    Este conjunto de tabelas refere-se às séries compatibilizadas de números índices do IPCA.</t>
  </si>
  <si>
    <t xml:space="preserve">    A compatibilização das  séries  foi  feita  em  função  da  mudança  de  período  de  coleta,  decor-</t>
  </si>
  <si>
    <t>rente da transição cruzeiro/cruzado.  Até  fevereiro  de  1986,  o  período  de  coleta  dos  índices   se</t>
  </si>
  <si>
    <t>dava entre o dia 15 do mês anterior e  o dia 15 do mês de referência  e  a  partir  de  março  a  coleta</t>
  </si>
  <si>
    <t>de preços passou a ser realizada entre os dias 1 e 30 de cada mês.</t>
  </si>
  <si>
    <t xml:space="preserve">    Desta forma tornou-se necessário compatibilizar  as  duas  séries  de  números índices  de   modo</t>
  </si>
  <si>
    <t>a possibilitar o cálculo de variações acumuladas em períodos que compreendam meses anteriores  e</t>
  </si>
  <si>
    <t>posteriores a março de 1986.</t>
  </si>
  <si>
    <t>IPCA</t>
  </si>
  <si>
    <t xml:space="preserve">                       ÍNDICE NACIONAL DE PREÇOS AO CONSUMIDOR - IPCA</t>
  </si>
  <si>
    <t xml:space="preserve">                              SÉRIE HISTÓRICA</t>
  </si>
  <si>
    <t xml:space="preserve">     (continua)</t>
  </si>
  <si>
    <t xml:space="preserve">    VARIAÇÃO</t>
  </si>
  <si>
    <t>ANO</t>
  </si>
  <si>
    <t>MÊS</t>
  </si>
  <si>
    <t>NÚMERO ÍNDICE</t>
  </si>
  <si>
    <t>(%)</t>
  </si>
  <si>
    <t>(DEZ 93 = 100)</t>
  </si>
  <si>
    <t>MENSAL</t>
  </si>
  <si>
    <t>TRIMESTRAL</t>
  </si>
  <si>
    <t>SEMESTRAL</t>
  </si>
  <si>
    <t>ANUAL</t>
  </si>
  <si>
    <t xml:space="preserve">  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</si>
  <si>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</si>
  <si>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</si>
  <si>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</si>
  <si>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</si>
  <si>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</si>
  <si>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</si>
  <si>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</si>
  <si>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</si>
  <si>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</si>
  <si>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</si>
  <si>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</si>
  <si>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</si>
  <si>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    (continuação)</t>
  </si>
  <si>
    <t>1997</t>
  </si>
  <si>
    <t>1998</t>
  </si>
  <si>
    <t>2002</t>
  </si>
  <si>
    <t>2003</t>
  </si>
  <si>
    <t>2427,0700000000000</t>
  </si>
  <si>
    <t>2441,8700000000000</t>
  </si>
  <si>
    <t>2463,1100000000000</t>
  </si>
  <si>
    <t>2475,1800000000000</t>
  </si>
  <si>
    <t>2474,6800000000000</t>
  </si>
  <si>
    <t>2480,8700000000000</t>
  </si>
  <si>
    <t>2485,0900000000000</t>
  </si>
  <si>
    <t>2512,4900000000000</t>
  </si>
  <si>
    <t>2577,2300000000000</t>
  </si>
  <si>
    <t>2579,8100000000000</t>
  </si>
  <si>
    <t>2574,3900000000000</t>
  </si>
  <si>
    <t>2579,2800000000000</t>
  </si>
  <si>
    <t>2580,5700000000000</t>
  </si>
  <si>
    <t>2585,9900000000000</t>
  </si>
  <si>
    <t xml:space="preserve">     (conclusão)</t>
  </si>
  <si>
    <t>2654,5000000000000</t>
  </si>
  <si>
    <t>2661,93000000000000</t>
  </si>
  <si>
    <t>2669,3800000000000</t>
  </si>
  <si>
    <t>2675,7900000000000</t>
  </si>
  <si>
    <t>2688,3700000000000</t>
  </si>
  <si>
    <t>2693,2100000000000</t>
  </si>
  <si>
    <t xml:space="preserve">NOTA : PERÍODO DE COLETA AJUSTADO AO MÊS CIVIL (DO 1º. AO 30º. DIA DE CADA MÊS), PARA OS MESES ANTERIORES </t>
  </si>
  <si>
    <t xml:space="preserve">            A MARÇO DE 86.</t>
  </si>
  <si>
    <t>2010</t>
  </si>
  <si>
    <t xml:space="preserve">    Este conjunto de tabelas refere-se às séries compatibilizadas de números índices do INPC.</t>
  </si>
  <si>
    <t>INPC</t>
  </si>
  <si>
    <t xml:space="preserve">                       ÍNDICE NACIONAL DE PREÇOS AO CONSUMIDOR - INPC</t>
  </si>
  <si>
    <t xml:space="preserve"> </t>
  </si>
  <si>
    <t>2485,1000000000000</t>
  </si>
  <si>
    <t>2503,2400000000000</t>
  </si>
  <si>
    <t>2526,0200000000000</t>
  </si>
  <si>
    <t>2543,7000000000000</t>
  </si>
  <si>
    <t>2540,9000000000000</t>
  </si>
  <si>
    <t>2610,2900000000000</t>
  </si>
  <si>
    <t>2613,6800000000000</t>
  </si>
  <si>
    <t>2611,8500000000000</t>
  </si>
  <si>
    <t>2614,7200000000000</t>
  </si>
  <si>
    <t>2614,2000000000000</t>
  </si>
  <si>
    <t>2618,3800000000000</t>
  </si>
  <si>
    <t>2940,5800000000000</t>
  </si>
  <si>
    <r>
      <t xml:space="preserve">Inflação </t>
    </r>
    <r>
      <rPr>
        <sz val="10"/>
        <rFont val="Arial"/>
        <family val="2"/>
      </rPr>
      <t>- Corrosão do valor do dinheiro</t>
    </r>
  </si>
  <si>
    <t>IPCA %</t>
  </si>
  <si>
    <t>INPC%</t>
  </si>
  <si>
    <r>
      <rPr>
        <b/>
        <sz val="10"/>
        <rFont val="Arial"/>
        <family val="2"/>
      </rPr>
      <t>Índices de Inflação</t>
    </r>
    <r>
      <rPr>
        <sz val="10"/>
        <rFont val="Arial"/>
        <family val="2"/>
      </rPr>
      <t xml:space="preserve"> Reais (Ano a Ano - Data Base - Setembro)</t>
    </r>
  </si>
  <si>
    <r>
      <t>Avanço por Mérito</t>
    </r>
    <r>
      <rPr>
        <sz val="10"/>
        <rFont val="Arial"/>
        <family val="2"/>
      </rPr>
      <t>(3,8%)</t>
    </r>
    <r>
      <rPr>
        <b/>
        <sz val="10"/>
        <rFont val="Arial"/>
        <family val="2"/>
      </rPr>
      <t xml:space="preserve"> ou Antiguidade</t>
    </r>
    <r>
      <rPr>
        <sz val="10"/>
        <rFont val="Arial"/>
        <family val="2"/>
      </rPr>
      <t>(1,9%) - % de aumento equivalente</t>
    </r>
  </si>
  <si>
    <t>Ganho Real - Descontado o Aumento por Mérito</t>
  </si>
  <si>
    <t>Valor do dinheiro no tempo - Impactos da inflação</t>
  </si>
  <si>
    <t>% de Diferença Nominal</t>
  </si>
  <si>
    <r>
      <rPr>
        <b/>
        <sz val="10"/>
        <rFont val="Arial"/>
        <family val="2"/>
      </rPr>
      <t>Ganho Total no Ano</t>
    </r>
    <r>
      <rPr>
        <sz val="10"/>
        <rFont val="Arial"/>
        <family val="2"/>
      </rPr>
      <t xml:space="preserve"> - Descontado o Aumento por Mérito - Nível/Promoção</t>
    </r>
  </si>
  <si>
    <t>PLR - Avaliação do Valor REAL da PLR no tempo</t>
  </si>
  <si>
    <t>Edite os valores da tabela, nas linhas iniciais cercadas em verde, para verificar o valor REAL de sua PLR com o decorrer do tempo, ano a ano.</t>
  </si>
  <si>
    <t>Valor Bruto da PLR</t>
  </si>
  <si>
    <t>Resultados:</t>
  </si>
  <si>
    <t>Ganho Real - Sem descontar o Aumento por Mérito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</si>
</sst>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&quot;Ativado&quot;;&quot;Ativado&quot;;&quot;Desativado&quot;"/>
    <numFmt numFmtId="181" formatCode="0.000000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0" fontId="0" fillId="0" borderId="0" xfId="5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71" fontId="0" fillId="0" borderId="0" xfId="61" applyFont="1" applyAlignment="1">
      <alignment vertical="center"/>
    </xf>
    <xf numFmtId="10" fontId="0" fillId="0" borderId="0" xfId="50" applyNumberFormat="1" applyFont="1" applyAlignment="1">
      <alignment vertical="center"/>
    </xf>
    <xf numFmtId="10" fontId="0" fillId="0" borderId="0" xfId="50" applyNumberFormat="1" applyFont="1" applyAlignment="1">
      <alignment vertical="center"/>
    </xf>
    <xf numFmtId="10" fontId="0" fillId="0" borderId="12" xfId="50" applyNumberFormat="1" applyFont="1" applyBorder="1" applyAlignment="1">
      <alignment vertical="center"/>
    </xf>
    <xf numFmtId="10" fontId="0" fillId="0" borderId="12" xfId="50" applyNumberFormat="1" applyFont="1" applyBorder="1" applyAlignment="1">
      <alignment vertical="center"/>
    </xf>
    <xf numFmtId="10" fontId="0" fillId="0" borderId="13" xfId="5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9" fontId="0" fillId="0" borderId="14" xfId="50" applyFont="1" applyBorder="1" applyAlignment="1">
      <alignment vertical="center"/>
    </xf>
    <xf numFmtId="9" fontId="0" fillId="0" borderId="15" xfId="50" applyFon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50" applyFont="1" applyBorder="1" applyAlignment="1">
      <alignment vertical="center"/>
    </xf>
    <xf numFmtId="9" fontId="0" fillId="0" borderId="0" xfId="50" applyFont="1" applyAlignment="1">
      <alignment vertical="center"/>
    </xf>
    <xf numFmtId="10" fontId="0" fillId="0" borderId="12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48" applyFont="1" applyAlignment="1">
      <alignment horizontal="centerContinuous"/>
      <protection/>
    </xf>
    <xf numFmtId="0" fontId="0" fillId="0" borderId="0" xfId="48" applyAlignment="1">
      <alignment horizontal="centerContinuous"/>
      <protection/>
    </xf>
    <xf numFmtId="0" fontId="2" fillId="0" borderId="0" xfId="48" applyFont="1" applyAlignment="1">
      <alignment horizontal="centerContinuous"/>
      <protection/>
    </xf>
    <xf numFmtId="0" fontId="0" fillId="0" borderId="0" xfId="48">
      <alignment/>
      <protection/>
    </xf>
    <xf numFmtId="49" fontId="4" fillId="0" borderId="0" xfId="48" applyNumberFormat="1" applyFont="1" applyAlignment="1">
      <alignment horizontal="center"/>
      <protection/>
    </xf>
    <xf numFmtId="0" fontId="5" fillId="0" borderId="0" xfId="48" applyFont="1" applyAlignment="1">
      <alignment horizontal="centerContinuous"/>
      <protection/>
    </xf>
    <xf numFmtId="0" fontId="2" fillId="0" borderId="0" xfId="48" applyFont="1">
      <alignment/>
      <protection/>
    </xf>
    <xf numFmtId="0" fontId="0" fillId="0" borderId="16" xfId="48" applyBorder="1">
      <alignment/>
      <protection/>
    </xf>
    <xf numFmtId="0" fontId="0" fillId="0" borderId="16" xfId="48" applyBorder="1" applyAlignment="1">
      <alignment horizontal="right"/>
      <protection/>
    </xf>
    <xf numFmtId="0" fontId="2" fillId="0" borderId="17" xfId="48" applyFont="1" applyBorder="1">
      <alignment/>
      <protection/>
    </xf>
    <xf numFmtId="0" fontId="2" fillId="0" borderId="18" xfId="48" applyFont="1" applyBorder="1">
      <alignment/>
      <protection/>
    </xf>
    <xf numFmtId="0" fontId="2" fillId="0" borderId="18" xfId="48" applyFont="1" applyBorder="1" applyAlignment="1">
      <alignment horizontal="centerContinuous"/>
      <protection/>
    </xf>
    <xf numFmtId="0" fontId="2" fillId="0" borderId="19" xfId="48" applyFont="1" applyBorder="1" applyAlignment="1">
      <alignment horizontal="centerContinuous"/>
      <protection/>
    </xf>
    <xf numFmtId="0" fontId="2" fillId="0" borderId="20" xfId="48" applyFont="1" applyBorder="1" applyAlignment="1">
      <alignment horizontal="centerContinuous"/>
      <protection/>
    </xf>
    <xf numFmtId="0" fontId="2" fillId="0" borderId="16" xfId="48" applyFont="1" applyBorder="1" applyAlignment="1">
      <alignment horizontal="centerContinuous"/>
      <protection/>
    </xf>
    <xf numFmtId="0" fontId="2" fillId="0" borderId="21" xfId="48" applyFont="1" applyBorder="1" applyAlignment="1">
      <alignment horizontal="centerContinuous"/>
      <protection/>
    </xf>
    <xf numFmtId="0" fontId="2" fillId="0" borderId="21" xfId="48" applyFont="1" applyBorder="1" applyAlignment="1">
      <alignment/>
      <protection/>
    </xf>
    <xf numFmtId="0" fontId="0" fillId="0" borderId="18" xfId="48" applyBorder="1">
      <alignment/>
      <protection/>
    </xf>
    <xf numFmtId="0" fontId="0" fillId="0" borderId="18" xfId="48" applyBorder="1" applyAlignment="1">
      <alignment horizontal="centerContinuous"/>
      <protection/>
    </xf>
    <xf numFmtId="181" fontId="0" fillId="0" borderId="18" xfId="48" applyNumberFormat="1" applyBorder="1">
      <alignment/>
      <protection/>
    </xf>
    <xf numFmtId="2" fontId="0" fillId="0" borderId="18" xfId="48" applyNumberFormat="1" applyBorder="1">
      <alignment/>
      <protection/>
    </xf>
    <xf numFmtId="0" fontId="0" fillId="0" borderId="20" xfId="48" applyBorder="1">
      <alignment/>
      <protection/>
    </xf>
    <xf numFmtId="0" fontId="0" fillId="0" borderId="19" xfId="48" applyBorder="1" applyAlignment="1">
      <alignment horizontal="centerContinuous"/>
      <protection/>
    </xf>
    <xf numFmtId="181" fontId="0" fillId="0" borderId="19" xfId="48" applyNumberFormat="1" applyBorder="1">
      <alignment/>
      <protection/>
    </xf>
    <xf numFmtId="2" fontId="0" fillId="0" borderId="19" xfId="48" applyNumberFormat="1" applyBorder="1">
      <alignment/>
      <protection/>
    </xf>
    <xf numFmtId="2" fontId="0" fillId="0" borderId="18" xfId="48" applyNumberFormat="1" applyFont="1" applyBorder="1">
      <alignment/>
      <protection/>
    </xf>
    <xf numFmtId="0" fontId="0" fillId="0" borderId="17" xfId="48" applyBorder="1">
      <alignment/>
      <protection/>
    </xf>
    <xf numFmtId="0" fontId="0" fillId="0" borderId="17" xfId="48" applyBorder="1" applyAlignment="1">
      <alignment horizontal="centerContinuous"/>
      <protection/>
    </xf>
    <xf numFmtId="181" fontId="0" fillId="0" borderId="17" xfId="48" applyNumberFormat="1" applyBorder="1">
      <alignment/>
      <protection/>
    </xf>
    <xf numFmtId="2" fontId="0" fillId="0" borderId="17" xfId="48" applyNumberFormat="1" applyBorder="1">
      <alignment/>
      <protection/>
    </xf>
    <xf numFmtId="2" fontId="0" fillId="0" borderId="0" xfId="48" applyNumberFormat="1" applyBorder="1">
      <alignment/>
      <protection/>
    </xf>
    <xf numFmtId="0" fontId="0" fillId="0" borderId="0" xfId="48" applyBorder="1">
      <alignment/>
      <protection/>
    </xf>
    <xf numFmtId="0" fontId="0" fillId="0" borderId="0" xfId="48" applyBorder="1" applyAlignment="1">
      <alignment horizontal="centerContinuous"/>
      <protection/>
    </xf>
    <xf numFmtId="181" fontId="0" fillId="0" borderId="0" xfId="48" applyNumberFormat="1" applyBorder="1">
      <alignment/>
      <protection/>
    </xf>
    <xf numFmtId="0" fontId="2" fillId="0" borderId="17" xfId="48" applyFont="1" applyBorder="1" applyAlignment="1">
      <alignment horizontal="centerContinuous"/>
      <protection/>
    </xf>
    <xf numFmtId="0" fontId="0" fillId="0" borderId="22" xfId="48" applyBorder="1" applyAlignment="1">
      <alignment horizontal="centerContinuous"/>
      <protection/>
    </xf>
    <xf numFmtId="181" fontId="0" fillId="0" borderId="22" xfId="48" applyNumberFormat="1" applyBorder="1">
      <alignment/>
      <protection/>
    </xf>
    <xf numFmtId="2" fontId="0" fillId="0" borderId="22" xfId="48" applyNumberFormat="1" applyBorder="1">
      <alignment/>
      <protection/>
    </xf>
    <xf numFmtId="2" fontId="0" fillId="0" borderId="0" xfId="48" applyNumberFormat="1">
      <alignment/>
      <protection/>
    </xf>
    <xf numFmtId="0" fontId="0" fillId="0" borderId="19" xfId="48" applyBorder="1">
      <alignment/>
      <protection/>
    </xf>
    <xf numFmtId="49" fontId="2" fillId="0" borderId="0" xfId="48" applyNumberFormat="1" applyFont="1" applyAlignment="1">
      <alignment horizontal="centerContinuous"/>
      <protection/>
    </xf>
    <xf numFmtId="181" fontId="0" fillId="0" borderId="17" xfId="48" applyNumberFormat="1" applyBorder="1" applyAlignment="1">
      <alignment horizontal="right"/>
      <protection/>
    </xf>
    <xf numFmtId="2" fontId="0" fillId="0" borderId="17" xfId="48" applyNumberFormat="1" applyBorder="1" applyAlignment="1">
      <alignment horizontal="right"/>
      <protection/>
    </xf>
    <xf numFmtId="181" fontId="0" fillId="0" borderId="17" xfId="48" applyNumberFormat="1" applyBorder="1" applyAlignment="1">
      <alignment horizontal="center"/>
      <protection/>
    </xf>
    <xf numFmtId="0" fontId="1" fillId="0" borderId="0" xfId="48" applyFont="1">
      <alignment/>
      <protection/>
    </xf>
    <xf numFmtId="0" fontId="1" fillId="0" borderId="18" xfId="48" applyFont="1" applyBorder="1">
      <alignment/>
      <protection/>
    </xf>
    <xf numFmtId="2" fontId="1" fillId="0" borderId="18" xfId="48" applyNumberFormat="1" applyFont="1" applyBorder="1">
      <alignment/>
      <protection/>
    </xf>
    <xf numFmtId="0" fontId="1" fillId="0" borderId="0" xfId="48" applyFont="1" applyBorder="1">
      <alignment/>
      <protection/>
    </xf>
    <xf numFmtId="2" fontId="1" fillId="0" borderId="0" xfId="48" applyNumberFormat="1" applyFont="1" applyBorder="1">
      <alignment/>
      <protection/>
    </xf>
    <xf numFmtId="181" fontId="0" fillId="0" borderId="18" xfId="48" applyNumberFormat="1" applyBorder="1" applyAlignment="1">
      <alignment horizontal="right"/>
      <protection/>
    </xf>
    <xf numFmtId="2" fontId="0" fillId="0" borderId="22" xfId="48" applyNumberFormat="1" applyBorder="1" applyAlignment="1">
      <alignment horizontal="right"/>
      <protection/>
    </xf>
    <xf numFmtId="2" fontId="0" fillId="0" borderId="0" xfId="48" applyNumberFormat="1" applyBorder="1" applyAlignment="1">
      <alignment horizontal="right"/>
      <protection/>
    </xf>
    <xf numFmtId="181" fontId="0" fillId="0" borderId="17" xfId="48" applyNumberFormat="1" applyBorder="1" applyAlignment="1">
      <alignment/>
      <protection/>
    </xf>
    <xf numFmtId="2" fontId="0" fillId="0" borderId="17" xfId="48" applyNumberFormat="1" applyBorder="1" applyAlignment="1">
      <alignment/>
      <protection/>
    </xf>
    <xf numFmtId="2" fontId="0" fillId="0" borderId="0" xfId="48" applyNumberFormat="1" applyBorder="1" applyAlignment="1">
      <alignment/>
      <protection/>
    </xf>
    <xf numFmtId="181" fontId="0" fillId="0" borderId="22" xfId="48" applyNumberFormat="1" applyBorder="1" applyAlignment="1">
      <alignment horizontal="right"/>
      <protection/>
    </xf>
    <xf numFmtId="49" fontId="6" fillId="0" borderId="0" xfId="48" applyNumberFormat="1" applyFont="1" applyAlignment="1">
      <alignment horizontal="centerContinuous"/>
      <protection/>
    </xf>
    <xf numFmtId="0" fontId="7" fillId="0" borderId="18" xfId="48" applyFont="1" applyBorder="1" applyAlignment="1">
      <alignment horizontal="centerContinuous"/>
      <protection/>
    </xf>
    <xf numFmtId="181" fontId="0" fillId="0" borderId="18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17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0" fillId="0" borderId="18" xfId="48" applyNumberFormat="1" applyFont="1" applyBorder="1" applyAlignment="1">
      <alignment horizontal="right"/>
      <protection/>
    </xf>
    <xf numFmtId="0" fontId="0" fillId="0" borderId="18" xfId="48" applyFont="1" applyBorder="1" applyAlignment="1">
      <alignment horizontal="centerContinuous"/>
      <protection/>
    </xf>
    <xf numFmtId="2" fontId="0" fillId="0" borderId="18" xfId="48" applyNumberFormat="1" applyBorder="1" applyAlignment="1">
      <alignment horizontal="right"/>
      <protection/>
    </xf>
    <xf numFmtId="181" fontId="0" fillId="0" borderId="18" xfId="48" applyNumberFormat="1" applyBorder="1" applyAlignment="1">
      <alignment/>
      <protection/>
    </xf>
    <xf numFmtId="2" fontId="0" fillId="0" borderId="22" xfId="48" applyNumberFormat="1" applyBorder="1" applyAlignment="1">
      <alignment/>
      <protection/>
    </xf>
    <xf numFmtId="0" fontId="0" fillId="0" borderId="23" xfId="48" applyBorder="1" applyAlignment="1">
      <alignment horizontal="centerContinuous"/>
      <protection/>
    </xf>
    <xf numFmtId="181" fontId="0" fillId="0" borderId="24" xfId="48" applyNumberFormat="1" applyBorder="1" applyAlignment="1">
      <alignment/>
      <protection/>
    </xf>
    <xf numFmtId="2" fontId="0" fillId="0" borderId="24" xfId="48" applyNumberFormat="1" applyBorder="1" applyAlignment="1">
      <alignment/>
      <protection/>
    </xf>
    <xf numFmtId="2" fontId="0" fillId="0" borderId="20" xfId="48" applyNumberFormat="1" applyBorder="1" applyAlignment="1">
      <alignment/>
      <protection/>
    </xf>
    <xf numFmtId="181" fontId="0" fillId="0" borderId="17" xfId="48" applyNumberFormat="1" applyFont="1" applyBorder="1" applyAlignment="1">
      <alignment horizontal="right"/>
      <protection/>
    </xf>
    <xf numFmtId="0" fontId="2" fillId="0" borderId="24" xfId="48" applyFont="1" applyBorder="1">
      <alignment/>
      <protection/>
    </xf>
    <xf numFmtId="181" fontId="0" fillId="0" borderId="24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49" fontId="0" fillId="0" borderId="17" xfId="48" applyNumberFormat="1" applyFont="1" applyBorder="1" applyAlignment="1">
      <alignment horizontal="right"/>
      <protection/>
    </xf>
    <xf numFmtId="0" fontId="0" fillId="0" borderId="24" xfId="48" applyBorder="1" applyAlignment="1">
      <alignment horizontal="centerContinuous"/>
      <protection/>
    </xf>
    <xf numFmtId="0" fontId="2" fillId="0" borderId="0" xfId="48" applyFont="1" applyBorder="1">
      <alignment/>
      <protection/>
    </xf>
    <xf numFmtId="181" fontId="0" fillId="0" borderId="0" xfId="48" applyNumberFormat="1" applyFont="1" applyBorder="1" applyAlignment="1">
      <alignment horizontal="right"/>
      <protection/>
    </xf>
    <xf numFmtId="0" fontId="0" fillId="0" borderId="22" xfId="48" applyBorder="1" applyAlignment="1">
      <alignment horizontal="center"/>
      <protection/>
    </xf>
    <xf numFmtId="0" fontId="2" fillId="0" borderId="20" xfId="48" applyFont="1" applyBorder="1">
      <alignment/>
      <protection/>
    </xf>
    <xf numFmtId="0" fontId="0" fillId="0" borderId="23" xfId="48" applyBorder="1" applyAlignment="1">
      <alignment horizontal="center"/>
      <protection/>
    </xf>
    <xf numFmtId="0" fontId="0" fillId="0" borderId="25" xfId="48" applyBorder="1">
      <alignment/>
      <protection/>
    </xf>
    <xf numFmtId="0" fontId="0" fillId="0" borderId="26" xfId="48" applyBorder="1">
      <alignment/>
      <protection/>
    </xf>
    <xf numFmtId="181" fontId="0" fillId="0" borderId="18" xfId="48" applyNumberFormat="1" applyFont="1" applyBorder="1">
      <alignment/>
      <protection/>
    </xf>
    <xf numFmtId="0" fontId="0" fillId="0" borderId="0" xfId="48" applyFill="1" applyBorder="1">
      <alignment/>
      <protection/>
    </xf>
    <xf numFmtId="0" fontId="0" fillId="0" borderId="22" xfId="48" applyFill="1" applyBorder="1" applyAlignment="1">
      <alignment horizontal="centerContinuous"/>
      <protection/>
    </xf>
    <xf numFmtId="181" fontId="0" fillId="0" borderId="17" xfId="48" applyNumberFormat="1" applyFill="1" applyBorder="1" applyAlignment="1">
      <alignment horizontal="right"/>
      <protection/>
    </xf>
    <xf numFmtId="2" fontId="0" fillId="0" borderId="17" xfId="48" applyNumberFormat="1" applyFill="1" applyBorder="1" applyAlignment="1">
      <alignment horizontal="right"/>
      <protection/>
    </xf>
    <xf numFmtId="2" fontId="0" fillId="0" borderId="18" xfId="48" applyNumberFormat="1" applyFill="1" applyBorder="1" applyAlignment="1">
      <alignment horizontal="right"/>
      <protection/>
    </xf>
    <xf numFmtId="0" fontId="0" fillId="0" borderId="17" xfId="48" applyFill="1" applyBorder="1">
      <alignment/>
      <protection/>
    </xf>
    <xf numFmtId="0" fontId="0" fillId="0" borderId="17" xfId="48" applyFill="1" applyBorder="1" applyAlignment="1">
      <alignment horizontal="centerContinuous"/>
      <protection/>
    </xf>
    <xf numFmtId="0" fontId="0" fillId="0" borderId="18" xfId="48" applyFill="1" applyBorder="1" applyAlignment="1">
      <alignment horizontal="centerContinuous"/>
      <protection/>
    </xf>
    <xf numFmtId="181" fontId="0" fillId="0" borderId="18" xfId="48" applyNumberFormat="1" applyFill="1" applyBorder="1">
      <alignment/>
      <protection/>
    </xf>
    <xf numFmtId="2" fontId="0" fillId="0" borderId="22" xfId="48" applyNumberFormat="1" applyFill="1" applyBorder="1">
      <alignment/>
      <protection/>
    </xf>
    <xf numFmtId="0" fontId="1" fillId="0" borderId="17" xfId="48" applyFont="1" applyBorder="1">
      <alignment/>
      <protection/>
    </xf>
    <xf numFmtId="2" fontId="1" fillId="0" borderId="17" xfId="48" applyNumberFormat="1" applyFont="1" applyBorder="1">
      <alignment/>
      <protection/>
    </xf>
    <xf numFmtId="181" fontId="0" fillId="0" borderId="24" xfId="48" applyNumberFormat="1" applyBorder="1" applyAlignment="1">
      <alignment horizontal="right"/>
      <protection/>
    </xf>
    <xf numFmtId="2" fontId="0" fillId="0" borderId="24" xfId="48" applyNumberFormat="1" applyBorder="1" applyAlignment="1">
      <alignment horizontal="right"/>
      <protection/>
    </xf>
    <xf numFmtId="2" fontId="0" fillId="0" borderId="20" xfId="48" applyNumberFormat="1" applyBorder="1" applyAlignment="1">
      <alignment horizontal="right"/>
      <protection/>
    </xf>
    <xf numFmtId="0" fontId="0" fillId="0" borderId="24" xfId="48" applyBorder="1">
      <alignment/>
      <protection/>
    </xf>
    <xf numFmtId="181" fontId="0" fillId="0" borderId="24" xfId="48" applyNumberFormat="1" applyBorder="1">
      <alignment/>
      <protection/>
    </xf>
    <xf numFmtId="2" fontId="0" fillId="0" borderId="24" xfId="48" applyNumberFormat="1" applyBorder="1">
      <alignment/>
      <protection/>
    </xf>
    <xf numFmtId="2" fontId="0" fillId="0" borderId="20" xfId="48" applyNumberFormat="1" applyBorder="1">
      <alignment/>
      <protection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10" fontId="0" fillId="0" borderId="28" xfId="50" applyNumberFormat="1" applyFont="1" applyBorder="1" applyAlignment="1">
      <alignment vertical="center"/>
    </xf>
    <xf numFmtId="10" fontId="0" fillId="0" borderId="28" xfId="50" applyNumberFormat="1" applyFont="1" applyBorder="1" applyAlignment="1">
      <alignment vertical="center"/>
    </xf>
    <xf numFmtId="10" fontId="0" fillId="0" borderId="29" xfId="50" applyNumberFormat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171" fontId="0" fillId="0" borderId="28" xfId="61" applyFont="1" applyBorder="1" applyAlignment="1">
      <alignment vertical="center"/>
    </xf>
    <xf numFmtId="0" fontId="2" fillId="33" borderId="30" xfId="0" applyFont="1" applyFill="1" applyBorder="1" applyAlignment="1">
      <alignment horizontal="left" vertical="center" wrapText="1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2" fillId="33" borderId="33" xfId="0" applyFont="1" applyFill="1" applyBorder="1" applyAlignment="1">
      <alignment horizontal="left" vertical="center" wrapText="1"/>
    </xf>
    <xf numFmtId="10" fontId="0" fillId="33" borderId="34" xfId="0" applyNumberFormat="1" applyFill="1" applyBorder="1" applyAlignment="1" applyProtection="1">
      <alignment vertical="center"/>
      <protection locked="0"/>
    </xf>
    <xf numFmtId="10" fontId="0" fillId="33" borderId="35" xfId="0" applyNumberForma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10" fontId="0" fillId="33" borderId="42" xfId="0" applyNumberFormat="1" applyFill="1" applyBorder="1" applyAlignment="1" applyProtection="1">
      <alignment vertical="center"/>
      <protection locked="0"/>
    </xf>
    <xf numFmtId="10" fontId="0" fillId="33" borderId="43" xfId="0" applyNumberFormat="1" applyFill="1" applyBorder="1" applyAlignment="1" applyProtection="1">
      <alignment vertical="center"/>
      <protection locked="0"/>
    </xf>
    <xf numFmtId="1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34" borderId="44" xfId="0" applyFont="1" applyFill="1" applyBorder="1" applyAlignment="1">
      <alignment horizontal="left" vertical="center" wrapText="1"/>
    </xf>
    <xf numFmtId="171" fontId="0" fillId="34" borderId="45" xfId="0" applyNumberFormat="1" applyFill="1" applyBorder="1" applyAlignment="1">
      <alignment vertical="center"/>
    </xf>
    <xf numFmtId="171" fontId="0" fillId="34" borderId="46" xfId="0" applyNumberFormat="1" applyFill="1" applyBorder="1" applyAlignment="1">
      <alignment vertical="center"/>
    </xf>
    <xf numFmtId="0" fontId="2" fillId="34" borderId="33" xfId="0" applyFont="1" applyFill="1" applyBorder="1" applyAlignment="1">
      <alignment horizontal="left" vertical="center" wrapText="1"/>
    </xf>
    <xf numFmtId="171" fontId="0" fillId="34" borderId="34" xfId="61" applyFont="1" applyFill="1" applyBorder="1" applyAlignment="1" applyProtection="1">
      <alignment vertical="center"/>
      <protection locked="0"/>
    </xf>
    <xf numFmtId="171" fontId="0" fillId="34" borderId="35" xfId="61" applyFont="1" applyFill="1" applyBorder="1" applyAlignment="1" applyProtection="1">
      <alignment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6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12</xdr:col>
      <xdr:colOff>314325</xdr:colOff>
      <xdr:row>56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858000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zoomScalePageLayoutView="0" workbookViewId="0" topLeftCell="A1">
      <selection activeCell="B3" sqref="B3:N3"/>
    </sheetView>
  </sheetViews>
  <sheetFormatPr defaultColWidth="9.140625" defaultRowHeight="12.75"/>
  <cols>
    <col min="1" max="1" width="1.7109375" style="0" customWidth="1"/>
    <col min="2" max="2" width="66.28125" style="0" customWidth="1"/>
    <col min="3" max="3" width="18.00390625" style="0" customWidth="1"/>
    <col min="4" max="7" width="10.28125" style="0" bestFit="1" customWidth="1"/>
    <col min="8" max="9" width="11.28125" style="0" bestFit="1" customWidth="1"/>
    <col min="10" max="10" width="11.28125" style="0" customWidth="1"/>
    <col min="11" max="11" width="11.28125" style="0" bestFit="1" customWidth="1"/>
    <col min="12" max="12" width="8.8515625" style="0" bestFit="1" customWidth="1"/>
    <col min="13" max="13" width="13.57421875" style="0" customWidth="1"/>
    <col min="14" max="14" width="12.57421875" style="0" customWidth="1"/>
  </cols>
  <sheetData>
    <row r="1" ht="5.25" customHeight="1" thickBot="1"/>
    <row r="2" spans="2:14" ht="21.75" customHeight="1">
      <c r="B2" s="157" t="s">
        <v>97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2:14" ht="17.25" customHeight="1" thickBot="1">
      <c r="B3" s="160" t="s">
        <v>98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3:14" ht="26.25" customHeight="1" thickBot="1">
      <c r="C4" s="2" t="s">
        <v>6</v>
      </c>
      <c r="D4" s="156" t="s">
        <v>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2:14" ht="12.75">
      <c r="B5" s="149" t="s">
        <v>0</v>
      </c>
      <c r="C5" s="150">
        <f aca="true" t="shared" si="0" ref="C5:L5">D5-1</f>
        <v>2002</v>
      </c>
      <c r="D5" s="150">
        <f t="shared" si="0"/>
        <v>2003</v>
      </c>
      <c r="E5" s="150">
        <f t="shared" si="0"/>
        <v>2004</v>
      </c>
      <c r="F5" s="150">
        <f t="shared" si="0"/>
        <v>2005</v>
      </c>
      <c r="G5" s="150">
        <f t="shared" si="0"/>
        <v>2006</v>
      </c>
      <c r="H5" s="150">
        <f t="shared" si="0"/>
        <v>2007</v>
      </c>
      <c r="I5" s="150">
        <f t="shared" si="0"/>
        <v>2008</v>
      </c>
      <c r="J5" s="150">
        <f t="shared" si="0"/>
        <v>2009</v>
      </c>
      <c r="K5" s="150">
        <f t="shared" si="0"/>
        <v>2010</v>
      </c>
      <c r="L5" s="150">
        <f t="shared" si="0"/>
        <v>2011</v>
      </c>
      <c r="M5" s="150">
        <f>N5-1</f>
        <v>2012</v>
      </c>
      <c r="N5" s="151">
        <v>2013</v>
      </c>
    </row>
    <row r="6" spans="2:14" ht="12.75">
      <c r="B6" s="171" t="s">
        <v>99</v>
      </c>
      <c r="C6" s="172">
        <v>7000</v>
      </c>
      <c r="D6" s="172">
        <v>8000</v>
      </c>
      <c r="E6" s="172">
        <v>9000</v>
      </c>
      <c r="F6" s="172">
        <v>10500</v>
      </c>
      <c r="G6" s="172">
        <v>12000</v>
      </c>
      <c r="H6" s="172">
        <v>14000</v>
      </c>
      <c r="I6" s="172">
        <v>15500</v>
      </c>
      <c r="J6" s="172">
        <v>16500</v>
      </c>
      <c r="K6" s="172">
        <v>17800</v>
      </c>
      <c r="L6" s="172"/>
      <c r="M6" s="172"/>
      <c r="N6" s="173"/>
    </row>
    <row r="7" spans="2:14" ht="12.75">
      <c r="B7" s="152" t="s">
        <v>88</v>
      </c>
      <c r="C7" s="153">
        <v>0.07931120032477779</v>
      </c>
      <c r="D7" s="153">
        <v>0.15143298958300688</v>
      </c>
      <c r="E7" s="153">
        <v>0.06704475851273783</v>
      </c>
      <c r="F7" s="153">
        <v>0.0603660144058642</v>
      </c>
      <c r="G7" s="153">
        <v>0.03697183804570536</v>
      </c>
      <c r="H7" s="153">
        <v>0.041461877269440395</v>
      </c>
      <c r="I7" s="153">
        <v>0.06250533749689047</v>
      </c>
      <c r="J7" s="153">
        <v>0.043431007670667876</v>
      </c>
      <c r="K7" s="153">
        <v>0.0470421959723093</v>
      </c>
      <c r="L7" s="153">
        <v>0.0655278165324007</v>
      </c>
      <c r="M7" s="153">
        <v>0</v>
      </c>
      <c r="N7" s="154">
        <v>0</v>
      </c>
    </row>
    <row r="8" spans="2:14" ht="15.75" customHeight="1" thickBot="1">
      <c r="B8" s="155" t="s">
        <v>92</v>
      </c>
      <c r="C8" s="163"/>
      <c r="D8" s="163">
        <v>0.038</v>
      </c>
      <c r="E8" s="163"/>
      <c r="F8" s="163">
        <v>0.038</v>
      </c>
      <c r="G8" s="163"/>
      <c r="H8" s="163">
        <v>0.038</v>
      </c>
      <c r="I8" s="163"/>
      <c r="J8" s="163">
        <v>0.038</v>
      </c>
      <c r="K8" s="163"/>
      <c r="L8" s="163">
        <v>0.038</v>
      </c>
      <c r="M8" s="163"/>
      <c r="N8" s="164"/>
    </row>
    <row r="9" spans="2:14" s="166" customFormat="1" ht="6.75" customHeight="1">
      <c r="B9" s="9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2:14" s="166" customFormat="1" ht="15.75" customHeight="1">
      <c r="B10" s="167" t="s">
        <v>100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2:14" ht="6" customHeight="1" thickBot="1">
      <c r="B11" s="9"/>
      <c r="C11" s="2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2:14" ht="13.5" thickBot="1">
      <c r="B12" s="138" t="s">
        <v>94</v>
      </c>
      <c r="C12" s="145">
        <v>100</v>
      </c>
      <c r="D12" s="146">
        <f>C12-(D7*100)</f>
        <v>84.85670104169931</v>
      </c>
      <c r="E12" s="146">
        <f>D12-(E7*100)</f>
        <v>78.15222519042553</v>
      </c>
      <c r="F12" s="146">
        <f>E12-(F7*100)</f>
        <v>72.1156237498391</v>
      </c>
      <c r="G12" s="146">
        <f>F12-(G7*100)</f>
        <v>68.41843994526856</v>
      </c>
      <c r="H12" s="146">
        <f>G12-(H7*100)</f>
        <v>64.27225221832452</v>
      </c>
      <c r="I12" s="146">
        <f>H12-(I7*100)</f>
        <v>58.02171846863548</v>
      </c>
      <c r="J12" s="146">
        <f>I12-(J7*100)</f>
        <v>53.67861770156869</v>
      </c>
      <c r="K12" s="146">
        <f>J12-(K7*100)</f>
        <v>48.97439810433776</v>
      </c>
      <c r="L12" s="146">
        <f>K12-(L7*100)</f>
        <v>42.42161645109769</v>
      </c>
      <c r="M12" s="146">
        <f>L12-(M7*100)</f>
        <v>42.42161645109769</v>
      </c>
      <c r="N12" s="147">
        <f>M12-(N7*100)</f>
        <v>42.42161645109769</v>
      </c>
    </row>
    <row r="13" spans="2:14" ht="7.5" customHeight="1">
      <c r="B13" s="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4" ht="13.5" thickBot="1">
      <c r="B14" s="5" t="s">
        <v>101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2.75">
      <c r="B15" s="168" t="s">
        <v>3</v>
      </c>
      <c r="C15" s="169">
        <f>C12/100*C6</f>
        <v>7000</v>
      </c>
      <c r="D15" s="169">
        <f>D12/100*D6</f>
        <v>6788.536083335945</v>
      </c>
      <c r="E15" s="169">
        <f>E12/100*E6</f>
        <v>7033.700267138298</v>
      </c>
      <c r="F15" s="169">
        <f>F12/100*F6</f>
        <v>7572.140493733105</v>
      </c>
      <c r="G15" s="169">
        <f>G12/100*G6</f>
        <v>8210.212793432227</v>
      </c>
      <c r="H15" s="169">
        <f>H12/100*H6</f>
        <v>8998.115310565434</v>
      </c>
      <c r="I15" s="169">
        <f>I12/100*I6</f>
        <v>8993.366362638499</v>
      </c>
      <c r="J15" s="169">
        <f>J12/100*J6</f>
        <v>8856.971920758833</v>
      </c>
      <c r="K15" s="169">
        <f>K12/100*K6</f>
        <v>8717.442862572121</v>
      </c>
      <c r="L15" s="169">
        <f>L12/100*L6</f>
        <v>0</v>
      </c>
      <c r="M15" s="169">
        <f>M12/100*M6</f>
        <v>0</v>
      </c>
      <c r="N15" s="170">
        <f>N12/100*N6</f>
        <v>0</v>
      </c>
    </row>
    <row r="16" spans="2:14" ht="12.75">
      <c r="B16" s="6" t="s">
        <v>4</v>
      </c>
      <c r="C16" s="16" t="s">
        <v>2</v>
      </c>
      <c r="D16" s="17">
        <f aca="true" t="shared" si="1" ref="D16:N16">(D15-C15)/C15</f>
        <v>-0.030209130952007918</v>
      </c>
      <c r="E16" s="17">
        <f t="shared" si="1"/>
        <v>0.036114440697187486</v>
      </c>
      <c r="F16" s="17">
        <f t="shared" si="1"/>
        <v>0.07655148871077427</v>
      </c>
      <c r="G16" s="17">
        <f t="shared" si="1"/>
        <v>0.08426577666212169</v>
      </c>
      <c r="H16" s="17">
        <f t="shared" si="1"/>
        <v>0.09596615056841044</v>
      </c>
      <c r="I16" s="17">
        <f t="shared" si="1"/>
        <v>-0.0005277714013465777</v>
      </c>
      <c r="J16" s="17">
        <f t="shared" si="1"/>
        <v>-0.015166116488514729</v>
      </c>
      <c r="K16" s="17">
        <f t="shared" si="1"/>
        <v>-0.015753584795689148</v>
      </c>
      <c r="L16" s="17">
        <f t="shared" si="1"/>
        <v>-1</v>
      </c>
      <c r="M16" s="17" t="e">
        <f t="shared" si="1"/>
        <v>#DIV/0!</v>
      </c>
      <c r="N16" s="18" t="e">
        <f t="shared" si="1"/>
        <v>#DIV/0!</v>
      </c>
    </row>
    <row r="17" spans="2:14" ht="13.5" thickBot="1">
      <c r="B17" s="7" t="s">
        <v>5</v>
      </c>
      <c r="C17" s="137" t="s">
        <v>2</v>
      </c>
      <c r="D17" s="20">
        <f aca="true" t="shared" si="2" ref="D17:N17">(D15-$C$15)/$C$15</f>
        <v>-0.030209130952007918</v>
      </c>
      <c r="E17" s="20">
        <f t="shared" si="2"/>
        <v>0.0048143238768997045</v>
      </c>
      <c r="F17" s="20">
        <f t="shared" si="2"/>
        <v>0.08173435624758647</v>
      </c>
      <c r="G17" s="20">
        <f t="shared" si="2"/>
        <v>0.17288754191888958</v>
      </c>
      <c r="H17" s="20">
        <f t="shared" si="2"/>
        <v>0.28544504436649054</v>
      </c>
      <c r="I17" s="20">
        <f t="shared" si="2"/>
        <v>0.28476662323407126</v>
      </c>
      <c r="J17" s="20">
        <f t="shared" si="2"/>
        <v>0.2652817029655476</v>
      </c>
      <c r="K17" s="20">
        <f>(K15-$C$15)/$C$15</f>
        <v>0.24534898036744587</v>
      </c>
      <c r="L17" s="20">
        <f t="shared" si="2"/>
        <v>-1</v>
      </c>
      <c r="M17" s="20">
        <f t="shared" si="2"/>
        <v>-1</v>
      </c>
      <c r="N17" s="21">
        <f t="shared" si="2"/>
        <v>-1</v>
      </c>
    </row>
    <row r="18" spans="2:14" ht="9" customHeight="1" thickBot="1">
      <c r="B18" s="8"/>
      <c r="C18" s="14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ht="15.75" customHeight="1" thickBot="1">
      <c r="B19" s="144" t="s">
        <v>96</v>
      </c>
      <c r="C19" s="148">
        <f>C6</f>
        <v>7000</v>
      </c>
      <c r="D19" s="148">
        <f>D6-(D6*C8)</f>
        <v>8000</v>
      </c>
      <c r="E19" s="148">
        <f>E6-(E6*(SUM(C8:D8)))</f>
        <v>8658</v>
      </c>
      <c r="F19" s="148">
        <f>F6-(F6*(SUM(C8:E8)))</f>
        <v>10101</v>
      </c>
      <c r="G19" s="148">
        <f>G6-(G6*(SUM(C8:F8)))</f>
        <v>11088</v>
      </c>
      <c r="H19" s="148">
        <f>H6-(H6*(SUM(C8:G8)))</f>
        <v>12936</v>
      </c>
      <c r="I19" s="148">
        <f>I6-(I6*(SUM(C8:H8)))</f>
        <v>13733</v>
      </c>
      <c r="J19" s="148">
        <f>J6-(J6*(SUM(C8:I8)))</f>
        <v>14619</v>
      </c>
      <c r="K19" s="148">
        <f>K6-(K6*(SUM(C8:J8)))</f>
        <v>15094.4</v>
      </c>
      <c r="L19" s="148">
        <f>L6-(L6*(SUM(C8:K8)))</f>
        <v>0</v>
      </c>
      <c r="M19" s="148">
        <f>M6-(M6*(SUM(C8:L8)))</f>
        <v>0</v>
      </c>
      <c r="N19" s="148">
        <f>N6-(N6*(SUM(C8:M8)))</f>
        <v>0</v>
      </c>
    </row>
    <row r="20" spans="2:14" ht="9" customHeight="1">
      <c r="B20" s="1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3.5" thickBot="1">
      <c r="B21" s="5" t="s">
        <v>93</v>
      </c>
      <c r="C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2.75">
      <c r="B22" s="168" t="s">
        <v>3</v>
      </c>
      <c r="C22" s="169">
        <f>C15</f>
        <v>7000</v>
      </c>
      <c r="D22" s="169">
        <f>D12/100*D19</f>
        <v>6788.536083335945</v>
      </c>
      <c r="E22" s="169">
        <f aca="true" t="shared" si="3" ref="E22:N22">E12/100*E19</f>
        <v>6766.419656987042</v>
      </c>
      <c r="F22" s="169">
        <f t="shared" si="3"/>
        <v>7284.399154971247</v>
      </c>
      <c r="G22" s="169">
        <f t="shared" si="3"/>
        <v>7586.236621131378</v>
      </c>
      <c r="H22" s="169">
        <f t="shared" si="3"/>
        <v>8314.258546962461</v>
      </c>
      <c r="I22" s="169">
        <f t="shared" si="3"/>
        <v>7968.12259729771</v>
      </c>
      <c r="J22" s="169">
        <f t="shared" si="3"/>
        <v>7847.277121792326</v>
      </c>
      <c r="K22" s="169">
        <f t="shared" si="3"/>
        <v>7392.391547461159</v>
      </c>
      <c r="L22" s="169">
        <f t="shared" si="3"/>
        <v>0</v>
      </c>
      <c r="M22" s="169">
        <f t="shared" si="3"/>
        <v>0</v>
      </c>
      <c r="N22" s="170">
        <f t="shared" si="3"/>
        <v>0</v>
      </c>
    </row>
    <row r="23" spans="2:14" ht="12.75">
      <c r="B23" s="6" t="s">
        <v>4</v>
      </c>
      <c r="C23" s="25"/>
      <c r="D23" s="17">
        <f aca="true" t="shared" si="4" ref="D23:N23">(D22-C22)/C22</f>
        <v>-0.030209130952007918</v>
      </c>
      <c r="E23" s="17">
        <f t="shared" si="4"/>
        <v>-0.0032579080493057464</v>
      </c>
      <c r="F23" s="17">
        <f t="shared" si="4"/>
        <v>0.07655148871077438</v>
      </c>
      <c r="G23" s="17">
        <f t="shared" si="4"/>
        <v>0.041436151388566024</v>
      </c>
      <c r="H23" s="17">
        <f t="shared" si="4"/>
        <v>0.09596615056841037</v>
      </c>
      <c r="I23" s="17">
        <f t="shared" si="4"/>
        <v>-0.04163160764241673</v>
      </c>
      <c r="J23" s="17">
        <f t="shared" si="4"/>
        <v>-0.015166116488514722</v>
      </c>
      <c r="K23" s="17">
        <f t="shared" si="4"/>
        <v>-0.05796731366449711</v>
      </c>
      <c r="L23" s="17">
        <f t="shared" si="4"/>
        <v>-1</v>
      </c>
      <c r="M23" s="17" t="e">
        <f t="shared" si="4"/>
        <v>#DIV/0!</v>
      </c>
      <c r="N23" s="18" t="e">
        <f t="shared" si="4"/>
        <v>#DIV/0!</v>
      </c>
    </row>
    <row r="24" spans="2:14" ht="13.5" thickBot="1">
      <c r="B24" s="7" t="s">
        <v>5</v>
      </c>
      <c r="C24" s="19"/>
      <c r="D24" s="20">
        <f>(D22-$C$22)/$C$22</f>
        <v>-0.030209130952007918</v>
      </c>
      <c r="E24" s="20">
        <f>(E22-$C$22)/$C$22</f>
        <v>-0.03336862043042259</v>
      </c>
      <c r="F24" s="20">
        <f aca="true" t="shared" si="5" ref="F24:K24">(F22-$C$22)/$C$22</f>
        <v>0.040628450710178184</v>
      </c>
      <c r="G24" s="20">
        <f t="shared" si="5"/>
        <v>0.08374808873305405</v>
      </c>
      <c r="H24" s="20">
        <f t="shared" si="5"/>
        <v>0.18775122099463729</v>
      </c>
      <c r="I24" s="20">
        <f t="shared" si="5"/>
        <v>0.13830322818538712</v>
      </c>
      <c r="J24" s="20">
        <f t="shared" si="5"/>
        <v>0.1210395888274752</v>
      </c>
      <c r="K24" s="20">
        <f t="shared" si="5"/>
        <v>0.05605593535159408</v>
      </c>
      <c r="L24" s="20">
        <f>(L22-$C$22)/$C$22</f>
        <v>-1</v>
      </c>
      <c r="M24" s="20">
        <f>(M22-$C$22)/$C$22</f>
        <v>-1</v>
      </c>
      <c r="N24" s="21">
        <f>(N22-$C$22)/$C$22</f>
        <v>-1</v>
      </c>
    </row>
    <row r="25" ht="9" customHeight="1" thickBot="1"/>
    <row r="26" spans="2:14" ht="13.5" thickBot="1">
      <c r="B26" s="138" t="s">
        <v>95</v>
      </c>
      <c r="C26" s="139" t="s">
        <v>2</v>
      </c>
      <c r="D26" s="140">
        <f>(D6-C6)/C6</f>
        <v>0.14285714285714285</v>
      </c>
      <c r="E26" s="140">
        <f>(E6-D6)/D6</f>
        <v>0.125</v>
      </c>
      <c r="F26" s="140">
        <f>(F6-E6)/E6</f>
        <v>0.16666666666666666</v>
      </c>
      <c r="G26" s="140">
        <f>(G6-F6)/F6</f>
        <v>0.14285714285714285</v>
      </c>
      <c r="H26" s="140">
        <f>(H6-G6)/G6</f>
        <v>0.16666666666666666</v>
      </c>
      <c r="I26" s="140">
        <f>(I6-H6)/H6</f>
        <v>0.10714285714285714</v>
      </c>
      <c r="J26" s="140">
        <f>(J6-I6)/I6</f>
        <v>0.06451612903225806</v>
      </c>
      <c r="K26" s="140">
        <f>(K6-J6)/J6</f>
        <v>0.07878787878787878</v>
      </c>
      <c r="L26" s="140">
        <f>(L6-K6)/K6</f>
        <v>-1</v>
      </c>
      <c r="M26" s="140" t="e">
        <f>(M6-L6)/L6</f>
        <v>#DIV/0!</v>
      </c>
      <c r="N26" s="141" t="e">
        <f>(N6-M6)/M6</f>
        <v>#DIV/0!</v>
      </c>
    </row>
    <row r="27" spans="2:14" ht="59.25" customHeight="1">
      <c r="B27" s="9"/>
      <c r="C27" s="1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ht="12" customHeight="1">
      <c r="B28" s="4"/>
    </row>
    <row r="29" spans="2:14" ht="12.75">
      <c r="B29" s="10" t="s">
        <v>91</v>
      </c>
      <c r="C29" s="136">
        <v>2002</v>
      </c>
      <c r="D29" s="136">
        <v>2003</v>
      </c>
      <c r="E29" s="136">
        <v>2004</v>
      </c>
      <c r="F29" s="136">
        <v>2005</v>
      </c>
      <c r="G29" s="136">
        <v>2006</v>
      </c>
      <c r="H29" s="136">
        <v>2007</v>
      </c>
      <c r="I29" s="136">
        <v>2008</v>
      </c>
      <c r="J29" s="136">
        <v>2009</v>
      </c>
      <c r="K29" s="136">
        <v>2010</v>
      </c>
      <c r="L29" s="136">
        <v>2011</v>
      </c>
      <c r="M29" s="136">
        <v>2012</v>
      </c>
      <c r="N29" s="136">
        <v>2013</v>
      </c>
    </row>
    <row r="30" spans="2:14" ht="12.75">
      <c r="B30" s="135" t="s">
        <v>16</v>
      </c>
      <c r="C30" s="133">
        <f>IPCA!I516</f>
        <v>7.931120032477779</v>
      </c>
      <c r="D30" s="133">
        <f>IPCA!I539</f>
        <v>15.143298958300688</v>
      </c>
      <c r="E30" s="133">
        <f>IPCA!I551</f>
        <v>6.704475851273783</v>
      </c>
      <c r="F30" s="133">
        <f>IPCA!I563</f>
        <v>6.03660144058642</v>
      </c>
      <c r="G30" s="133">
        <f>IPCA!I575</f>
        <v>3.6971838045705363</v>
      </c>
      <c r="H30" s="133">
        <f>IPCA!I598</f>
        <v>4.1461877269440395</v>
      </c>
      <c r="I30" s="133">
        <f>IPCA!I610</f>
        <v>6.250533749689047</v>
      </c>
      <c r="J30" s="133">
        <f>IPCA!I622</f>
        <v>4.343100767066788</v>
      </c>
      <c r="K30" s="133">
        <f>IPCA!I634</f>
        <v>4.70421959723093</v>
      </c>
      <c r="L30" s="133">
        <f>IPCA!I642</f>
        <v>6.55278165324007</v>
      </c>
      <c r="M30">
        <f>M41%</f>
        <v>0</v>
      </c>
      <c r="N30">
        <f>N41%</f>
        <v>0</v>
      </c>
    </row>
    <row r="31" spans="2:12" ht="12.75">
      <c r="B31" s="135" t="s">
        <v>89</v>
      </c>
      <c r="C31" s="1">
        <f aca="true" t="shared" si="6" ref="C31:L31">C30%</f>
        <v>0.07931120032477779</v>
      </c>
      <c r="D31" s="1">
        <f t="shared" si="6"/>
        <v>0.15143298958300688</v>
      </c>
      <c r="E31" s="1">
        <f t="shared" si="6"/>
        <v>0.06704475851273783</v>
      </c>
      <c r="F31" s="1">
        <f t="shared" si="6"/>
        <v>0.0603660144058642</v>
      </c>
      <c r="G31" s="1">
        <f t="shared" si="6"/>
        <v>0.03697183804570536</v>
      </c>
      <c r="H31" s="1">
        <f t="shared" si="6"/>
        <v>0.041461877269440395</v>
      </c>
      <c r="I31" s="1">
        <f t="shared" si="6"/>
        <v>0.06250533749689047</v>
      </c>
      <c r="J31" s="1">
        <f t="shared" si="6"/>
        <v>0.043431007670667876</v>
      </c>
      <c r="K31" s="1">
        <f t="shared" si="6"/>
        <v>0.0470421959723093</v>
      </c>
      <c r="L31" s="1">
        <f t="shared" si="6"/>
        <v>0.0655278165324007</v>
      </c>
    </row>
    <row r="32" ht="12.75">
      <c r="B32" s="3"/>
    </row>
    <row r="33" spans="2:14" ht="12.75">
      <c r="B33" s="135" t="s">
        <v>73</v>
      </c>
      <c r="C33" s="134">
        <f>INPC!I515</f>
        <v>9.580059878891568</v>
      </c>
      <c r="D33" s="134">
        <f>INPC!I537</f>
        <v>17.513288652646164</v>
      </c>
      <c r="E33" s="134">
        <f>INPC!I549</f>
        <v>5.954129081882398</v>
      </c>
      <c r="F33" s="134">
        <f>INPC!I561</f>
        <v>4.993812902161343</v>
      </c>
      <c r="G33" s="134">
        <f>INPC!I573</f>
        <v>2.864304038154075</v>
      </c>
      <c r="H33" s="134">
        <f>INPC!I595</f>
        <v>4.916016773730303</v>
      </c>
      <c r="I33" s="134">
        <f>INPC!I607</f>
        <v>7.043063594335841</v>
      </c>
      <c r="J33" s="134">
        <f>INPC!I619</f>
        <v>4.446061661304923</v>
      </c>
      <c r="K33" s="134">
        <f>INPC!I631</f>
        <v>4.6810491905760365</v>
      </c>
      <c r="L33" s="134">
        <f>INPC!I639</f>
        <v>6.444508910328994</v>
      </c>
      <c r="M33" s="12"/>
      <c r="N33" s="12"/>
    </row>
    <row r="34" spans="2:12" ht="12.75">
      <c r="B34" s="135" t="s">
        <v>90</v>
      </c>
      <c r="C34" s="1">
        <f aca="true" t="shared" si="7" ref="C34:L34">C33%</f>
        <v>0.09580059878891568</v>
      </c>
      <c r="D34" s="1">
        <f t="shared" si="7"/>
        <v>0.17513288652646164</v>
      </c>
      <c r="E34" s="1">
        <f t="shared" si="7"/>
        <v>0.05954129081882398</v>
      </c>
      <c r="F34" s="1">
        <f t="shared" si="7"/>
        <v>0.04993812902161343</v>
      </c>
      <c r="G34" s="1">
        <f t="shared" si="7"/>
        <v>0.028643040381540752</v>
      </c>
      <c r="H34" s="1">
        <f t="shared" si="7"/>
        <v>0.04916016773730303</v>
      </c>
      <c r="I34" s="1">
        <f t="shared" si="7"/>
        <v>0.07043063594335841</v>
      </c>
      <c r="J34" s="1">
        <f t="shared" si="7"/>
        <v>0.04446061661304923</v>
      </c>
      <c r="K34" s="1">
        <f t="shared" si="7"/>
        <v>0.046810491905760365</v>
      </c>
      <c r="L34" s="1">
        <f t="shared" si="7"/>
        <v>0.06444508910328994</v>
      </c>
    </row>
    <row r="35" ht="12.75">
      <c r="B35" s="3"/>
    </row>
    <row r="41" spans="13:14" ht="12.75">
      <c r="M41" s="27"/>
      <c r="N41" s="27"/>
    </row>
  </sheetData>
  <sheetProtection password="CC88" sheet="1" objects="1" scenarios="1"/>
  <mergeCells count="3">
    <mergeCell ref="D4:N4"/>
    <mergeCell ref="B2:N2"/>
    <mergeCell ref="B3:N3"/>
  </mergeCells>
  <conditionalFormatting sqref="D16:N18">
    <cfRule type="cellIs" priority="3" dxfId="0" operator="lessThan" stopIfTrue="1">
      <formula>0</formula>
    </cfRule>
  </conditionalFormatting>
  <conditionalFormatting sqref="D23:N24">
    <cfRule type="cellIs" priority="2" dxfId="0" operator="lessThan" stopIfTrue="1">
      <formula>0</formula>
    </cfRule>
  </conditionalFormatting>
  <conditionalFormatting sqref="D12:N12">
    <cfRule type="cellIs" priority="1" dxfId="0" operator="lessThan" stopIfTrue="1">
      <formula>50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">
      <selection activeCell="B3" sqref="B3:N3"/>
    </sheetView>
  </sheetViews>
  <sheetFormatPr defaultColWidth="9.140625" defaultRowHeight="12.75"/>
  <cols>
    <col min="1" max="1" width="1.7109375" style="0" customWidth="1"/>
    <col min="2" max="2" width="66.28125" style="0" customWidth="1"/>
    <col min="3" max="3" width="18.00390625" style="0" customWidth="1"/>
    <col min="4" max="7" width="10.28125" style="0" bestFit="1" customWidth="1"/>
    <col min="8" max="9" width="11.28125" style="0" bestFit="1" customWidth="1"/>
    <col min="10" max="10" width="11.28125" style="0" customWidth="1"/>
    <col min="11" max="11" width="11.28125" style="0" bestFit="1" customWidth="1"/>
    <col min="12" max="12" width="8.8515625" style="0" bestFit="1" customWidth="1"/>
    <col min="13" max="13" width="13.57421875" style="0" customWidth="1"/>
    <col min="14" max="14" width="12.57421875" style="0" customWidth="1"/>
  </cols>
  <sheetData>
    <row r="1" ht="5.25" customHeight="1" thickBot="1"/>
    <row r="2" spans="2:14" ht="21.75" customHeight="1">
      <c r="B2" s="157" t="s">
        <v>97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2:14" ht="17.25" customHeight="1" thickBot="1">
      <c r="B3" s="160" t="s">
        <v>98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3:14" ht="26.25" customHeight="1" thickBot="1">
      <c r="C4" s="2" t="s">
        <v>6</v>
      </c>
      <c r="D4" s="156" t="s">
        <v>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2:14" ht="12.75">
      <c r="B5" s="149" t="s">
        <v>0</v>
      </c>
      <c r="C5" s="150">
        <f aca="true" t="shared" si="0" ref="C5:L5">D5-1</f>
        <v>2002</v>
      </c>
      <c r="D5" s="150">
        <f t="shared" si="0"/>
        <v>2003</v>
      </c>
      <c r="E5" s="150">
        <f t="shared" si="0"/>
        <v>2004</v>
      </c>
      <c r="F5" s="150">
        <f t="shared" si="0"/>
        <v>2005</v>
      </c>
      <c r="G5" s="150">
        <f t="shared" si="0"/>
        <v>2006</v>
      </c>
      <c r="H5" s="150">
        <f t="shared" si="0"/>
        <v>2007</v>
      </c>
      <c r="I5" s="150">
        <f t="shared" si="0"/>
        <v>2008</v>
      </c>
      <c r="J5" s="150">
        <f t="shared" si="0"/>
        <v>2009</v>
      </c>
      <c r="K5" s="150">
        <f t="shared" si="0"/>
        <v>2010</v>
      </c>
      <c r="L5" s="150">
        <f t="shared" si="0"/>
        <v>2011</v>
      </c>
      <c r="M5" s="150">
        <f>N5-1</f>
        <v>2012</v>
      </c>
      <c r="N5" s="151">
        <v>2013</v>
      </c>
    </row>
    <row r="6" spans="2:14" ht="12.75">
      <c r="B6" s="171" t="s">
        <v>99</v>
      </c>
      <c r="C6" s="172">
        <v>7000</v>
      </c>
      <c r="D6" s="172">
        <v>8000</v>
      </c>
      <c r="E6" s="172">
        <v>9000</v>
      </c>
      <c r="F6" s="172">
        <v>10500</v>
      </c>
      <c r="G6" s="172">
        <v>12000</v>
      </c>
      <c r="H6" s="172">
        <v>14000</v>
      </c>
      <c r="I6" s="172">
        <v>15500</v>
      </c>
      <c r="J6" s="172">
        <v>16500</v>
      </c>
      <c r="K6" s="172">
        <v>17800</v>
      </c>
      <c r="L6" s="172"/>
      <c r="M6" s="172"/>
      <c r="N6" s="173"/>
    </row>
    <row r="7" spans="2:14" ht="12.75">
      <c r="B7" s="152" t="s">
        <v>88</v>
      </c>
      <c r="C7" s="153">
        <v>0.07931120032477779</v>
      </c>
      <c r="D7" s="153">
        <v>0.15143298958300688</v>
      </c>
      <c r="E7" s="153">
        <v>0.06704475851273783</v>
      </c>
      <c r="F7" s="153">
        <v>0.0603660144058642</v>
      </c>
      <c r="G7" s="153">
        <v>0.03697183804570536</v>
      </c>
      <c r="H7" s="153">
        <v>0.041461877269440395</v>
      </c>
      <c r="I7" s="153">
        <v>0.06250533749689047</v>
      </c>
      <c r="J7" s="153">
        <v>0.043431007670667876</v>
      </c>
      <c r="K7" s="153">
        <v>0.0470421959723093</v>
      </c>
      <c r="L7" s="153">
        <v>0.0655278165324007</v>
      </c>
      <c r="M7" s="153">
        <v>0</v>
      </c>
      <c r="N7" s="154">
        <v>0</v>
      </c>
    </row>
    <row r="8" spans="2:14" ht="15.75" customHeight="1" thickBot="1">
      <c r="B8" s="155" t="s">
        <v>92</v>
      </c>
      <c r="C8" s="163"/>
      <c r="D8" s="163">
        <v>0.038</v>
      </c>
      <c r="E8" s="163"/>
      <c r="F8" s="163">
        <v>0.038</v>
      </c>
      <c r="G8" s="163"/>
      <c r="H8" s="163">
        <v>0.038</v>
      </c>
      <c r="I8" s="163"/>
      <c r="J8" s="163">
        <v>0.038</v>
      </c>
      <c r="K8" s="163"/>
      <c r="L8" s="163">
        <v>0.038</v>
      </c>
      <c r="M8" s="163"/>
      <c r="N8" s="164"/>
    </row>
    <row r="9" spans="2:14" s="166" customFormat="1" ht="6.75" customHeight="1">
      <c r="B9" s="9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2:14" s="166" customFormat="1" ht="15.75" customHeight="1">
      <c r="B10" s="167" t="s">
        <v>100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2:14" ht="6" customHeight="1" thickBot="1">
      <c r="B11" s="9"/>
      <c r="C11" s="2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2:14" ht="13.5" thickBot="1">
      <c r="B12" s="138" t="s">
        <v>94</v>
      </c>
      <c r="C12" s="145">
        <v>100</v>
      </c>
      <c r="D12" s="146">
        <f>C12-(D7*100)</f>
        <v>84.85670104169931</v>
      </c>
      <c r="E12" s="146">
        <f>D12-(E7*100)</f>
        <v>78.15222519042553</v>
      </c>
      <c r="F12" s="146">
        <f>E12-(F7*100)</f>
        <v>72.1156237498391</v>
      </c>
      <c r="G12" s="146">
        <f>F12-(G7*100)</f>
        <v>68.41843994526856</v>
      </c>
      <c r="H12" s="146">
        <f>G12-(H7*100)</f>
        <v>64.27225221832452</v>
      </c>
      <c r="I12" s="146">
        <f>H12-(I7*100)</f>
        <v>58.02171846863548</v>
      </c>
      <c r="J12" s="146">
        <f>I12-(J7*100)</f>
        <v>53.67861770156869</v>
      </c>
      <c r="K12" s="146">
        <f>J12-(K7*100)</f>
        <v>48.97439810433776</v>
      </c>
      <c r="L12" s="146">
        <f>K12-(L7*100)</f>
        <v>42.42161645109769</v>
      </c>
      <c r="M12" s="146">
        <f>L12-(M7*100)</f>
        <v>42.42161645109769</v>
      </c>
      <c r="N12" s="147">
        <f>M12-(N7*100)</f>
        <v>42.42161645109769</v>
      </c>
    </row>
    <row r="13" spans="2:14" ht="7.5" customHeight="1">
      <c r="B13" s="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4" ht="13.5" thickBot="1">
      <c r="B14" s="5" t="s">
        <v>101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2.75">
      <c r="B15" s="168" t="s">
        <v>3</v>
      </c>
      <c r="C15" s="169">
        <f>C12/100*C6</f>
        <v>7000</v>
      </c>
      <c r="D15" s="169">
        <f>D12/100*D6</f>
        <v>6788.536083335945</v>
      </c>
      <c r="E15" s="169">
        <f>E12/100*E6</f>
        <v>7033.700267138298</v>
      </c>
      <c r="F15" s="169">
        <f>F12/100*F6</f>
        <v>7572.140493733105</v>
      </c>
      <c r="G15" s="169">
        <f>G12/100*G6</f>
        <v>8210.212793432227</v>
      </c>
      <c r="H15" s="169">
        <f>H12/100*H6</f>
        <v>8998.115310565434</v>
      </c>
      <c r="I15" s="169">
        <f>I12/100*I6</f>
        <v>8993.366362638499</v>
      </c>
      <c r="J15" s="169">
        <f>J12/100*J6</f>
        <v>8856.971920758833</v>
      </c>
      <c r="K15" s="169">
        <f>K12/100*K6</f>
        <v>8717.442862572121</v>
      </c>
      <c r="L15" s="169">
        <f>L12/100*L6</f>
        <v>0</v>
      </c>
      <c r="M15" s="169">
        <f>M12/100*M6</f>
        <v>0</v>
      </c>
      <c r="N15" s="170">
        <f>N12/100*N6</f>
        <v>0</v>
      </c>
    </row>
    <row r="16" spans="2:14" ht="12.75">
      <c r="B16" s="6" t="s">
        <v>4</v>
      </c>
      <c r="C16" s="16" t="s">
        <v>2</v>
      </c>
      <c r="D16" s="17">
        <f aca="true" t="shared" si="1" ref="D16:N16">(D15-C15)/C15</f>
        <v>-0.030209130952007918</v>
      </c>
      <c r="E16" s="17">
        <f t="shared" si="1"/>
        <v>0.036114440697187486</v>
      </c>
      <c r="F16" s="17">
        <f t="shared" si="1"/>
        <v>0.07655148871077427</v>
      </c>
      <c r="G16" s="17">
        <f t="shared" si="1"/>
        <v>0.08426577666212169</v>
      </c>
      <c r="H16" s="17">
        <f t="shared" si="1"/>
        <v>0.09596615056841044</v>
      </c>
      <c r="I16" s="17">
        <f t="shared" si="1"/>
        <v>-0.0005277714013465777</v>
      </c>
      <c r="J16" s="17">
        <f t="shared" si="1"/>
        <v>-0.015166116488514729</v>
      </c>
      <c r="K16" s="17">
        <f t="shared" si="1"/>
        <v>-0.015753584795689148</v>
      </c>
      <c r="L16" s="17">
        <f t="shared" si="1"/>
        <v>-1</v>
      </c>
      <c r="M16" s="17" t="e">
        <f t="shared" si="1"/>
        <v>#DIV/0!</v>
      </c>
      <c r="N16" s="18" t="e">
        <f t="shared" si="1"/>
        <v>#DIV/0!</v>
      </c>
    </row>
    <row r="17" spans="2:14" ht="13.5" thickBot="1">
      <c r="B17" s="7" t="s">
        <v>5</v>
      </c>
      <c r="C17" s="137" t="s">
        <v>2</v>
      </c>
      <c r="D17" s="20">
        <f aca="true" t="shared" si="2" ref="D17:N17">(D15-$C$15)/$C$15</f>
        <v>-0.030209130952007918</v>
      </c>
      <c r="E17" s="20">
        <f t="shared" si="2"/>
        <v>0.0048143238768997045</v>
      </c>
      <c r="F17" s="20">
        <f t="shared" si="2"/>
        <v>0.08173435624758647</v>
      </c>
      <c r="G17" s="20">
        <f t="shared" si="2"/>
        <v>0.17288754191888958</v>
      </c>
      <c r="H17" s="20">
        <f t="shared" si="2"/>
        <v>0.28544504436649054</v>
      </c>
      <c r="I17" s="20">
        <f t="shared" si="2"/>
        <v>0.28476662323407126</v>
      </c>
      <c r="J17" s="20">
        <f t="shared" si="2"/>
        <v>0.2652817029655476</v>
      </c>
      <c r="K17" s="20">
        <f t="shared" si="2"/>
        <v>0.24534898036744587</v>
      </c>
      <c r="L17" s="20">
        <f t="shared" si="2"/>
        <v>-1</v>
      </c>
      <c r="M17" s="20">
        <f t="shared" si="2"/>
        <v>-1</v>
      </c>
      <c r="N17" s="21">
        <f t="shared" si="2"/>
        <v>-1</v>
      </c>
    </row>
    <row r="18" spans="2:14" ht="9" customHeight="1" thickBot="1">
      <c r="B18" s="8"/>
      <c r="C18" s="14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ht="15.75" customHeight="1" thickBot="1">
      <c r="B19" s="144" t="s">
        <v>96</v>
      </c>
      <c r="C19" s="148">
        <f>C6</f>
        <v>7000</v>
      </c>
      <c r="D19" s="148">
        <f>D6-(D6*C8)</f>
        <v>8000</v>
      </c>
      <c r="E19" s="148">
        <f>E6-(E6*(SUM(C8:D8)))</f>
        <v>8658</v>
      </c>
      <c r="F19" s="148">
        <f>F6-(F6*(SUM(C8:E8)))</f>
        <v>10101</v>
      </c>
      <c r="G19" s="148">
        <f>G6-(G6*(SUM(C8:F8)))</f>
        <v>11088</v>
      </c>
      <c r="H19" s="148">
        <f>H6-(H6*(SUM(C8:G8)))</f>
        <v>12936</v>
      </c>
      <c r="I19" s="148">
        <f>I6-(I6*(SUM(C8:H8)))</f>
        <v>13733</v>
      </c>
      <c r="J19" s="148">
        <f>J6-(J6*(SUM(C8:I8)))</f>
        <v>14619</v>
      </c>
      <c r="K19" s="148">
        <f>K6-(K6*(SUM(C8:J8)))</f>
        <v>15094.4</v>
      </c>
      <c r="L19" s="148">
        <f>L6-(L6*(SUM(C8:K8)))</f>
        <v>0</v>
      </c>
      <c r="M19" s="148">
        <f>M6-(M6*(SUM(C8:L8)))</f>
        <v>0</v>
      </c>
      <c r="N19" s="148">
        <f>N6-(N6*(SUM(C8:M8)))</f>
        <v>0</v>
      </c>
    </row>
    <row r="20" spans="2:14" ht="9" customHeight="1">
      <c r="B20" s="1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3.5" thickBot="1">
      <c r="B21" s="5" t="s">
        <v>93</v>
      </c>
      <c r="C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12.75">
      <c r="B22" s="168" t="s">
        <v>3</v>
      </c>
      <c r="C22" s="169">
        <f>C15</f>
        <v>7000</v>
      </c>
      <c r="D22" s="169">
        <f>D12/100*D19</f>
        <v>6788.536083335945</v>
      </c>
      <c r="E22" s="169">
        <f aca="true" t="shared" si="3" ref="E22:N22">E12/100*E19</f>
        <v>6766.419656987042</v>
      </c>
      <c r="F22" s="169">
        <f t="shared" si="3"/>
        <v>7284.399154971247</v>
      </c>
      <c r="G22" s="169">
        <f t="shared" si="3"/>
        <v>7586.236621131378</v>
      </c>
      <c r="H22" s="169">
        <f t="shared" si="3"/>
        <v>8314.258546962461</v>
      </c>
      <c r="I22" s="169">
        <f t="shared" si="3"/>
        <v>7968.12259729771</v>
      </c>
      <c r="J22" s="169">
        <f t="shared" si="3"/>
        <v>7847.277121792326</v>
      </c>
      <c r="K22" s="169">
        <f t="shared" si="3"/>
        <v>7392.391547461159</v>
      </c>
      <c r="L22" s="169">
        <f t="shared" si="3"/>
        <v>0</v>
      </c>
      <c r="M22" s="169">
        <f t="shared" si="3"/>
        <v>0</v>
      </c>
      <c r="N22" s="170">
        <f t="shared" si="3"/>
        <v>0</v>
      </c>
    </row>
    <row r="23" spans="2:14" ht="12.75">
      <c r="B23" s="6" t="s">
        <v>4</v>
      </c>
      <c r="C23" s="25"/>
      <c r="D23" s="17">
        <f aca="true" t="shared" si="4" ref="D23:N23">(D22-C22)/C22</f>
        <v>-0.030209130952007918</v>
      </c>
      <c r="E23" s="17">
        <f t="shared" si="4"/>
        <v>-0.0032579080493057464</v>
      </c>
      <c r="F23" s="17">
        <f t="shared" si="4"/>
        <v>0.07655148871077438</v>
      </c>
      <c r="G23" s="17">
        <f t="shared" si="4"/>
        <v>0.041436151388566024</v>
      </c>
      <c r="H23" s="17">
        <f t="shared" si="4"/>
        <v>0.09596615056841037</v>
      </c>
      <c r="I23" s="17">
        <f t="shared" si="4"/>
        <v>-0.04163160764241673</v>
      </c>
      <c r="J23" s="17">
        <f t="shared" si="4"/>
        <v>-0.015166116488514722</v>
      </c>
      <c r="K23" s="17">
        <f t="shared" si="4"/>
        <v>-0.05796731366449711</v>
      </c>
      <c r="L23" s="17">
        <f t="shared" si="4"/>
        <v>-1</v>
      </c>
      <c r="M23" s="17" t="e">
        <f t="shared" si="4"/>
        <v>#DIV/0!</v>
      </c>
      <c r="N23" s="18" t="e">
        <f t="shared" si="4"/>
        <v>#DIV/0!</v>
      </c>
    </row>
    <row r="24" spans="2:14" ht="13.5" thickBot="1">
      <c r="B24" s="7" t="s">
        <v>5</v>
      </c>
      <c r="C24" s="19"/>
      <c r="D24" s="20">
        <f>(D22-$C$22)/$C$22</f>
        <v>-0.030209130952007918</v>
      </c>
      <c r="E24" s="20">
        <f>(E22-$C$22)/$C$22</f>
        <v>-0.03336862043042259</v>
      </c>
      <c r="F24" s="20">
        <f aca="true" t="shared" si="5" ref="F24:K24">(F22-$C$22)/$C$22</f>
        <v>0.040628450710178184</v>
      </c>
      <c r="G24" s="20">
        <f t="shared" si="5"/>
        <v>0.08374808873305405</v>
      </c>
      <c r="H24" s="20">
        <f t="shared" si="5"/>
        <v>0.18775122099463729</v>
      </c>
      <c r="I24" s="20">
        <f t="shared" si="5"/>
        <v>0.13830322818538712</v>
      </c>
      <c r="J24" s="20">
        <f t="shared" si="5"/>
        <v>0.1210395888274752</v>
      </c>
      <c r="K24" s="20">
        <f t="shared" si="5"/>
        <v>0.05605593535159408</v>
      </c>
      <c r="L24" s="20">
        <f>(L22-$C$22)/$C$22</f>
        <v>-1</v>
      </c>
      <c r="M24" s="20">
        <f>(M22-$C$22)/$C$22</f>
        <v>-1</v>
      </c>
      <c r="N24" s="21">
        <f>(N22-$C$22)/$C$22</f>
        <v>-1</v>
      </c>
    </row>
    <row r="25" ht="9" customHeight="1" thickBot="1"/>
    <row r="26" spans="2:14" ht="13.5" thickBot="1">
      <c r="B26" s="138" t="s">
        <v>95</v>
      </c>
      <c r="C26" s="139" t="s">
        <v>2</v>
      </c>
      <c r="D26" s="140">
        <f>(D6-C6)/C6</f>
        <v>0.14285714285714285</v>
      </c>
      <c r="E26" s="140">
        <f>(E6-D6)/D6</f>
        <v>0.125</v>
      </c>
      <c r="F26" s="140">
        <f>(F6-E6)/E6</f>
        <v>0.16666666666666666</v>
      </c>
      <c r="G26" s="140">
        <f>(G6-F6)/F6</f>
        <v>0.14285714285714285</v>
      </c>
      <c r="H26" s="140">
        <f>(H6-G6)/G6</f>
        <v>0.16666666666666666</v>
      </c>
      <c r="I26" s="140">
        <f>(I6-H6)/H6</f>
        <v>0.10714285714285714</v>
      </c>
      <c r="J26" s="140">
        <f>(J6-I6)/I6</f>
        <v>0.06451612903225806</v>
      </c>
      <c r="K26" s="140">
        <f>(K6-J6)/J6</f>
        <v>0.07878787878787878</v>
      </c>
      <c r="L26" s="140">
        <f>(L6-K6)/K6</f>
        <v>-1</v>
      </c>
      <c r="M26" s="140" t="e">
        <f>(M6-L6)/L6</f>
        <v>#DIV/0!</v>
      </c>
      <c r="N26" s="141" t="e">
        <f>(N6-M6)/M6</f>
        <v>#DIV/0!</v>
      </c>
    </row>
    <row r="27" spans="2:14" ht="59.25" customHeight="1">
      <c r="B27" s="9"/>
      <c r="C27" s="1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ht="12" customHeight="1">
      <c r="B28" s="4"/>
    </row>
    <row r="29" spans="2:14" ht="12.75">
      <c r="B29" s="10" t="s">
        <v>91</v>
      </c>
      <c r="C29" s="136">
        <v>2002</v>
      </c>
      <c r="D29" s="136">
        <v>2003</v>
      </c>
      <c r="E29" s="136">
        <v>2004</v>
      </c>
      <c r="F29" s="136">
        <v>2005</v>
      </c>
      <c r="G29" s="136">
        <v>2006</v>
      </c>
      <c r="H29" s="136">
        <v>2007</v>
      </c>
      <c r="I29" s="136">
        <v>2008</v>
      </c>
      <c r="J29" s="136">
        <v>2009</v>
      </c>
      <c r="K29" s="136">
        <v>2010</v>
      </c>
      <c r="L29" s="136">
        <v>2011</v>
      </c>
      <c r="M29" s="136">
        <v>2012</v>
      </c>
      <c r="N29" s="136">
        <v>2013</v>
      </c>
    </row>
    <row r="30" spans="2:14" ht="12.75">
      <c r="B30" s="135" t="s">
        <v>16</v>
      </c>
      <c r="C30" s="133">
        <f>IPCA!I516</f>
        <v>7.931120032477779</v>
      </c>
      <c r="D30" s="133">
        <f>IPCA!I539</f>
        <v>15.143298958300688</v>
      </c>
      <c r="E30" s="133">
        <f>IPCA!I551</f>
        <v>6.704475851273783</v>
      </c>
      <c r="F30" s="133">
        <f>IPCA!I563</f>
        <v>6.03660144058642</v>
      </c>
      <c r="G30" s="133">
        <f>IPCA!I575</f>
        <v>3.6971838045705363</v>
      </c>
      <c r="H30" s="133">
        <f>IPCA!I598</f>
        <v>4.1461877269440395</v>
      </c>
      <c r="I30" s="133">
        <f>IPCA!I610</f>
        <v>6.250533749689047</v>
      </c>
      <c r="J30" s="133">
        <f>IPCA!I622</f>
        <v>4.343100767066788</v>
      </c>
      <c r="K30" s="133">
        <f>IPCA!I634</f>
        <v>4.70421959723093</v>
      </c>
      <c r="L30" s="133">
        <f>IPCA!I642</f>
        <v>6.55278165324007</v>
      </c>
      <c r="M30">
        <f>M41%</f>
        <v>0</v>
      </c>
      <c r="N30">
        <f>N41%</f>
        <v>0</v>
      </c>
    </row>
    <row r="31" spans="2:12" ht="12.75">
      <c r="B31" s="135" t="s">
        <v>89</v>
      </c>
      <c r="C31" s="1">
        <f aca="true" t="shared" si="6" ref="C31:L31">C30%</f>
        <v>0.07931120032477779</v>
      </c>
      <c r="D31" s="1">
        <f t="shared" si="6"/>
        <v>0.15143298958300688</v>
      </c>
      <c r="E31" s="1">
        <f t="shared" si="6"/>
        <v>0.06704475851273783</v>
      </c>
      <c r="F31" s="1">
        <f t="shared" si="6"/>
        <v>0.0603660144058642</v>
      </c>
      <c r="G31" s="1">
        <f t="shared" si="6"/>
        <v>0.03697183804570536</v>
      </c>
      <c r="H31" s="1">
        <f t="shared" si="6"/>
        <v>0.041461877269440395</v>
      </c>
      <c r="I31" s="1">
        <f t="shared" si="6"/>
        <v>0.06250533749689047</v>
      </c>
      <c r="J31" s="1">
        <f t="shared" si="6"/>
        <v>0.043431007670667876</v>
      </c>
      <c r="K31" s="1">
        <f t="shared" si="6"/>
        <v>0.0470421959723093</v>
      </c>
      <c r="L31" s="1">
        <f t="shared" si="6"/>
        <v>0.0655278165324007</v>
      </c>
    </row>
    <row r="32" ht="12.75">
      <c r="B32" s="3"/>
    </row>
    <row r="33" spans="2:14" ht="12.75">
      <c r="B33" s="135" t="s">
        <v>73</v>
      </c>
      <c r="C33" s="134">
        <f>INPC!I515</f>
        <v>9.580059878891568</v>
      </c>
      <c r="D33" s="134">
        <f>INPC!I537</f>
        <v>17.513288652646164</v>
      </c>
      <c r="E33" s="134">
        <f>INPC!I549</f>
        <v>5.954129081882398</v>
      </c>
      <c r="F33" s="134">
        <f>INPC!I561</f>
        <v>4.993812902161343</v>
      </c>
      <c r="G33" s="134">
        <f>INPC!I573</f>
        <v>2.864304038154075</v>
      </c>
      <c r="H33" s="134">
        <f>INPC!I595</f>
        <v>4.916016773730303</v>
      </c>
      <c r="I33" s="134">
        <f>INPC!I607</f>
        <v>7.043063594335841</v>
      </c>
      <c r="J33" s="134">
        <f>INPC!I619</f>
        <v>4.446061661304923</v>
      </c>
      <c r="K33" s="134">
        <f>INPC!I631</f>
        <v>4.6810491905760365</v>
      </c>
      <c r="L33" s="134">
        <f>INPC!I639</f>
        <v>6.444508910328994</v>
      </c>
      <c r="M33" s="12"/>
      <c r="N33" s="12"/>
    </row>
    <row r="34" spans="2:12" ht="12.75">
      <c r="B34" s="135" t="s">
        <v>90</v>
      </c>
      <c r="C34" s="1">
        <f aca="true" t="shared" si="7" ref="C34:L34">C33%</f>
        <v>0.09580059878891568</v>
      </c>
      <c r="D34" s="1">
        <f t="shared" si="7"/>
        <v>0.17513288652646164</v>
      </c>
      <c r="E34" s="1">
        <f t="shared" si="7"/>
        <v>0.05954129081882398</v>
      </c>
      <c r="F34" s="1">
        <f t="shared" si="7"/>
        <v>0.04993812902161343</v>
      </c>
      <c r="G34" s="1">
        <f t="shared" si="7"/>
        <v>0.028643040381540752</v>
      </c>
      <c r="H34" s="1">
        <f t="shared" si="7"/>
        <v>0.04916016773730303</v>
      </c>
      <c r="I34" s="1">
        <f t="shared" si="7"/>
        <v>0.07043063594335841</v>
      </c>
      <c r="J34" s="1">
        <f t="shared" si="7"/>
        <v>0.04446061661304923</v>
      </c>
      <c r="K34" s="1">
        <f t="shared" si="7"/>
        <v>0.046810491905760365</v>
      </c>
      <c r="L34" s="1">
        <f t="shared" si="7"/>
        <v>0.06444508910328994</v>
      </c>
    </row>
    <row r="35" ht="12.75">
      <c r="B35" s="3"/>
    </row>
    <row r="41" spans="13:14" ht="12.75">
      <c r="M41" s="27"/>
      <c r="N41" s="27"/>
    </row>
  </sheetData>
  <sheetProtection/>
  <mergeCells count="3">
    <mergeCell ref="B2:N2"/>
    <mergeCell ref="B3:N3"/>
    <mergeCell ref="D4:N4"/>
  </mergeCells>
  <conditionalFormatting sqref="D16:N18">
    <cfRule type="cellIs" priority="3" dxfId="0" operator="lessThan" stopIfTrue="1">
      <formula>0</formula>
    </cfRule>
  </conditionalFormatting>
  <conditionalFormatting sqref="D23:N24">
    <cfRule type="cellIs" priority="2" dxfId="0" operator="lessThan" stopIfTrue="1">
      <formula>0</formula>
    </cfRule>
  </conditionalFormatting>
  <conditionalFormatting sqref="D12:N12">
    <cfRule type="cellIs" priority="1" dxfId="0" operator="lessThan" stopIfTrue="1">
      <formula>50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9:K645"/>
  <sheetViews>
    <sheetView showGridLines="0" zoomScale="75" zoomScaleNormal="75" zoomScalePageLayoutView="0" workbookViewId="0" topLeftCell="A615">
      <selection activeCell="A646" sqref="A646"/>
    </sheetView>
  </sheetViews>
  <sheetFormatPr defaultColWidth="9.140625" defaultRowHeight="12.75"/>
  <cols>
    <col min="1" max="1" width="7.140625" style="31" customWidth="1"/>
    <col min="2" max="2" width="22.140625" style="31" customWidth="1"/>
    <col min="3" max="3" width="7.7109375" style="31" customWidth="1"/>
    <col min="4" max="4" width="38.28125" style="31" bestFit="1" customWidth="1"/>
    <col min="5" max="5" width="10.57421875" style="31" customWidth="1"/>
    <col min="6" max="6" width="15.140625" style="31" bestFit="1" customWidth="1"/>
    <col min="7" max="7" width="14.28125" style="31" customWidth="1"/>
    <col min="8" max="8" width="9.7109375" style="31" customWidth="1"/>
    <col min="9" max="9" width="12.28125" style="31" customWidth="1"/>
    <col min="10" max="16384" width="9.140625" style="31" customWidth="1"/>
  </cols>
  <sheetData>
    <row r="1" ht="12.75"/>
    <row r="2" ht="12.75"/>
    <row r="3" ht="12.75"/>
    <row r="29" spans="1:9" ht="18">
      <c r="A29" s="28" t="s">
        <v>7</v>
      </c>
      <c r="B29" s="29"/>
      <c r="C29" s="29"/>
      <c r="D29" s="29"/>
      <c r="E29" s="30"/>
      <c r="F29" s="30"/>
      <c r="G29" s="29"/>
      <c r="H29" s="29"/>
      <c r="I29" s="29"/>
    </row>
    <row r="57" ht="15">
      <c r="I57" s="32"/>
    </row>
    <row r="80" ht="12.75">
      <c r="B80" s="31" t="s">
        <v>8</v>
      </c>
    </row>
    <row r="82" ht="12.75">
      <c r="B82" s="31" t="s">
        <v>9</v>
      </c>
    </row>
    <row r="83" ht="12.75">
      <c r="B83" s="31" t="s">
        <v>10</v>
      </c>
    </row>
    <row r="84" ht="12.75">
      <c r="B84" s="31" t="s">
        <v>11</v>
      </c>
    </row>
    <row r="85" ht="12.75">
      <c r="B85" s="31" t="s">
        <v>12</v>
      </c>
    </row>
    <row r="87" ht="12.75">
      <c r="B87" s="31" t="s">
        <v>13</v>
      </c>
    </row>
    <row r="88" ht="12.75">
      <c r="B88" s="31" t="s">
        <v>14</v>
      </c>
    </row>
    <row r="89" ht="12.75">
      <c r="B89" s="31" t="s">
        <v>15</v>
      </c>
    </row>
    <row r="141" ht="12.75" customHeight="1"/>
    <row r="144" spans="1:9" ht="23.25">
      <c r="A144" s="33" t="s">
        <v>16</v>
      </c>
      <c r="B144" s="33"/>
      <c r="C144" s="33"/>
      <c r="D144" s="33"/>
      <c r="E144" s="33"/>
      <c r="F144" s="33"/>
      <c r="G144" s="33"/>
      <c r="H144" s="33"/>
      <c r="I144" s="33"/>
    </row>
    <row r="174" spans="3:8" ht="12.75">
      <c r="C174" s="34" t="s">
        <v>17</v>
      </c>
      <c r="D174" s="34"/>
      <c r="E174" s="34"/>
      <c r="F174" s="34"/>
      <c r="G174" s="34"/>
      <c r="H174" s="34"/>
    </row>
    <row r="175" spans="4:8" ht="12.75">
      <c r="D175" s="34" t="s">
        <v>18</v>
      </c>
      <c r="E175" s="34"/>
      <c r="F175" s="34"/>
      <c r="G175" s="34"/>
      <c r="H175" s="34"/>
    </row>
    <row r="176" spans="2:9" ht="13.5" thickBot="1">
      <c r="B176" s="35"/>
      <c r="C176" s="35"/>
      <c r="D176" s="35"/>
      <c r="E176" s="35"/>
      <c r="F176" s="35"/>
      <c r="G176" s="35"/>
      <c r="H176" s="35"/>
      <c r="I176" s="36" t="s">
        <v>19</v>
      </c>
    </row>
    <row r="177" spans="2:9" ht="12.75">
      <c r="B177" s="37"/>
      <c r="C177" s="37"/>
      <c r="D177" s="34"/>
      <c r="E177" s="38"/>
      <c r="F177" s="34"/>
      <c r="G177" s="34" t="s">
        <v>20</v>
      </c>
      <c r="H177" s="34"/>
      <c r="I177" s="34"/>
    </row>
    <row r="178" spans="2:9" ht="12.75">
      <c r="B178" s="30" t="s">
        <v>21</v>
      </c>
      <c r="C178" s="39" t="s">
        <v>22</v>
      </c>
      <c r="D178" s="39" t="s">
        <v>23</v>
      </c>
      <c r="E178" s="40" t="s">
        <v>24</v>
      </c>
      <c r="F178" s="41"/>
      <c r="G178" s="41"/>
      <c r="H178" s="41"/>
      <c r="I178" s="41"/>
    </row>
    <row r="179" spans="2:9" ht="13.5" thickBot="1">
      <c r="B179" s="42"/>
      <c r="C179" s="43"/>
      <c r="D179" s="43" t="s">
        <v>25</v>
      </c>
      <c r="E179" s="43" t="s">
        <v>26</v>
      </c>
      <c r="F179" s="43" t="s">
        <v>27</v>
      </c>
      <c r="G179" s="43" t="s">
        <v>28</v>
      </c>
      <c r="H179" s="43" t="s">
        <v>29</v>
      </c>
      <c r="I179" s="44" t="s">
        <v>30</v>
      </c>
    </row>
    <row r="180" spans="3:9" ht="12.75">
      <c r="C180" s="45"/>
      <c r="D180" s="45"/>
      <c r="E180" s="45"/>
      <c r="F180" s="45"/>
      <c r="G180" s="45"/>
      <c r="H180" s="45"/>
      <c r="I180" s="45"/>
    </row>
    <row r="181" spans="2:9" ht="12.75">
      <c r="B181" s="30">
        <v>1979</v>
      </c>
      <c r="C181" s="46" t="s">
        <v>31</v>
      </c>
      <c r="D181" s="47"/>
      <c r="E181" s="48"/>
      <c r="F181" s="48"/>
      <c r="G181" s="48"/>
      <c r="H181" s="48"/>
      <c r="I181" s="48"/>
    </row>
    <row r="182" spans="3:9" ht="12.75">
      <c r="C182" s="46" t="s">
        <v>32</v>
      </c>
      <c r="D182" s="47"/>
      <c r="E182" s="48"/>
      <c r="F182" s="48"/>
      <c r="G182" s="48"/>
      <c r="H182" s="48"/>
      <c r="I182" s="48"/>
    </row>
    <row r="183" spans="3:9" ht="12.75">
      <c r="C183" s="46" t="s">
        <v>33</v>
      </c>
      <c r="D183" s="47"/>
      <c r="E183" s="48"/>
      <c r="F183" s="48"/>
      <c r="G183" s="48"/>
      <c r="H183" s="48"/>
      <c r="I183" s="48"/>
    </row>
    <row r="184" spans="3:9" ht="12.75">
      <c r="C184" s="46" t="s">
        <v>34</v>
      </c>
      <c r="D184" s="47"/>
      <c r="E184" s="48"/>
      <c r="F184" s="48"/>
      <c r="G184" s="48"/>
      <c r="H184" s="48"/>
      <c r="I184" s="48"/>
    </row>
    <row r="185" spans="3:9" ht="12.75">
      <c r="C185" s="46" t="s">
        <v>35</v>
      </c>
      <c r="D185" s="47"/>
      <c r="E185" s="48"/>
      <c r="F185" s="48"/>
      <c r="G185" s="48"/>
      <c r="H185" s="48"/>
      <c r="I185" s="48"/>
    </row>
    <row r="186" spans="3:9" ht="12.75">
      <c r="C186" s="46" t="s">
        <v>36</v>
      </c>
      <c r="D186" s="47"/>
      <c r="E186" s="48"/>
      <c r="F186" s="48"/>
      <c r="G186" s="48"/>
      <c r="H186" s="48"/>
      <c r="I186" s="48"/>
    </row>
    <row r="187" spans="3:9" ht="12.75">
      <c r="C187" s="46" t="s">
        <v>37</v>
      </c>
      <c r="D187" s="47"/>
      <c r="E187" s="48"/>
      <c r="F187" s="48"/>
      <c r="G187" s="48"/>
      <c r="H187" s="48"/>
      <c r="I187" s="48"/>
    </row>
    <row r="188" spans="3:9" ht="12.75">
      <c r="C188" s="46" t="s">
        <v>38</v>
      </c>
      <c r="D188" s="47"/>
      <c r="E188" s="48"/>
      <c r="F188" s="48"/>
      <c r="G188" s="48"/>
      <c r="H188" s="48"/>
      <c r="I188" s="48"/>
    </row>
    <row r="189" spans="3:9" ht="12.75">
      <c r="C189" s="46" t="s">
        <v>39</v>
      </c>
      <c r="D189" s="47"/>
      <c r="E189" s="48"/>
      <c r="F189" s="48"/>
      <c r="G189" s="48"/>
      <c r="H189" s="48"/>
      <c r="I189" s="48"/>
    </row>
    <row r="190" spans="3:9" ht="12.75">
      <c r="C190" s="46" t="s">
        <v>40</v>
      </c>
      <c r="D190" s="47"/>
      <c r="E190" s="48"/>
      <c r="F190" s="48"/>
      <c r="G190" s="48"/>
      <c r="H190" s="48"/>
      <c r="I190" s="48"/>
    </row>
    <row r="191" spans="3:9" ht="12.75">
      <c r="C191" s="46" t="s">
        <v>41</v>
      </c>
      <c r="D191" s="47"/>
      <c r="E191" s="48"/>
      <c r="F191" s="48"/>
      <c r="G191" s="48"/>
      <c r="H191" s="48"/>
      <c r="I191" s="48"/>
    </row>
    <row r="192" spans="2:9" ht="12.75">
      <c r="B192" s="49"/>
      <c r="C192" s="50" t="s">
        <v>42</v>
      </c>
      <c r="D192" s="51">
        <v>7.6183E-09</v>
      </c>
      <c r="E192" s="52"/>
      <c r="F192" s="52"/>
      <c r="G192" s="52"/>
      <c r="H192" s="52"/>
      <c r="I192" s="52"/>
    </row>
    <row r="193" spans="2:9" ht="12.75">
      <c r="B193" s="30">
        <v>1980</v>
      </c>
      <c r="C193" s="46" t="s">
        <v>31</v>
      </c>
      <c r="D193" s="47">
        <v>8.1223E-09</v>
      </c>
      <c r="E193" s="48">
        <v>6.6156491605738665</v>
      </c>
      <c r="F193" s="48"/>
      <c r="G193" s="48"/>
      <c r="H193" s="48">
        <v>6.6156491605738665</v>
      </c>
      <c r="I193" s="48"/>
    </row>
    <row r="194" spans="3:9" ht="12.75">
      <c r="C194" s="46" t="s">
        <v>32</v>
      </c>
      <c r="D194" s="47">
        <v>8.4973E-09</v>
      </c>
      <c r="E194" s="48">
        <v>4.616918853034235</v>
      </c>
      <c r="F194" s="48"/>
      <c r="G194" s="48"/>
      <c r="H194" s="48">
        <v>11.538007166953236</v>
      </c>
      <c r="I194" s="48"/>
    </row>
    <row r="195" spans="3:9" ht="12.75">
      <c r="C195" s="46" t="s">
        <v>33</v>
      </c>
      <c r="D195" s="47">
        <v>9.0104E-09</v>
      </c>
      <c r="E195" s="48">
        <v>6.038388664634642</v>
      </c>
      <c r="F195" s="48">
        <v>18.273105548481936</v>
      </c>
      <c r="G195" s="48"/>
      <c r="H195" s="48">
        <v>18.273105548481936</v>
      </c>
      <c r="I195" s="48"/>
    </row>
    <row r="196" spans="3:9" ht="12.75">
      <c r="C196" s="46" t="s">
        <v>34</v>
      </c>
      <c r="D196" s="47">
        <v>9.4867E-09</v>
      </c>
      <c r="E196" s="48">
        <v>5.286113824025573</v>
      </c>
      <c r="F196" s="48">
        <v>16.798197554879767</v>
      </c>
      <c r="G196" s="48"/>
      <c r="H196" s="48">
        <v>24.525156530984592</v>
      </c>
      <c r="I196" s="48"/>
    </row>
    <row r="197" spans="3:9" ht="12.75">
      <c r="C197" s="46" t="s">
        <v>35</v>
      </c>
      <c r="D197" s="47">
        <v>1.00277E-08</v>
      </c>
      <c r="E197" s="48">
        <v>5.702720651016691</v>
      </c>
      <c r="F197" s="48">
        <v>18.010426841467275</v>
      </c>
      <c r="G197" s="48"/>
      <c r="H197" s="48">
        <v>31.626478348187902</v>
      </c>
      <c r="I197" s="48"/>
    </row>
    <row r="198" spans="3:9" ht="12.75">
      <c r="C198" s="46" t="s">
        <v>36</v>
      </c>
      <c r="D198" s="47">
        <v>1.05597E-08</v>
      </c>
      <c r="E198" s="48">
        <v>5.305304307069436</v>
      </c>
      <c r="F198" s="48">
        <v>17.194575157595683</v>
      </c>
      <c r="G198" s="48">
        <v>38.609663573238116</v>
      </c>
      <c r="H198" s="48">
        <v>38.609663573238116</v>
      </c>
      <c r="I198" s="48"/>
    </row>
    <row r="199" spans="3:9" ht="12.75">
      <c r="C199" s="46" t="s">
        <v>37</v>
      </c>
      <c r="D199" s="47">
        <v>1.11453E-08</v>
      </c>
      <c r="E199" s="48">
        <v>5.545612091252594</v>
      </c>
      <c r="F199" s="48">
        <v>17.483424162248195</v>
      </c>
      <c r="G199" s="48">
        <v>37.21852184726002</v>
      </c>
      <c r="H199" s="48">
        <v>46.29641783600014</v>
      </c>
      <c r="I199" s="48"/>
    </row>
    <row r="200" spans="3:9" ht="12.75">
      <c r="C200" s="46" t="s">
        <v>38</v>
      </c>
      <c r="D200" s="47">
        <v>1.16965E-08</v>
      </c>
      <c r="E200" s="48">
        <v>4.945582442823437</v>
      </c>
      <c r="F200" s="48">
        <v>16.64190193164934</v>
      </c>
      <c r="G200" s="48">
        <v>37.64960634554506</v>
      </c>
      <c r="H200" s="48">
        <v>53.53162779097698</v>
      </c>
      <c r="I200" s="48"/>
    </row>
    <row r="201" spans="3:9" ht="12.75">
      <c r="C201" s="46" t="s">
        <v>39</v>
      </c>
      <c r="D201" s="47">
        <v>1.21913E-08</v>
      </c>
      <c r="E201" s="48">
        <v>4.230325310990457</v>
      </c>
      <c r="F201" s="48">
        <v>15.45119653020446</v>
      </c>
      <c r="G201" s="48">
        <v>35.30253928793394</v>
      </c>
      <c r="H201" s="48">
        <v>60.02651510179435</v>
      </c>
      <c r="I201" s="48"/>
    </row>
    <row r="202" spans="3:9" ht="12.75">
      <c r="C202" s="46" t="s">
        <v>40</v>
      </c>
      <c r="D202" s="47">
        <v>1.33471E-08</v>
      </c>
      <c r="E202" s="48">
        <v>9.480531198477603</v>
      </c>
      <c r="F202" s="48">
        <v>19.755412595443822</v>
      </c>
      <c r="G202" s="48">
        <v>40.69275933675569</v>
      </c>
      <c r="H202" s="48">
        <v>75.19787879185644</v>
      </c>
      <c r="I202" s="48"/>
    </row>
    <row r="203" spans="3:9" ht="12.75">
      <c r="C203" s="46" t="s">
        <v>41</v>
      </c>
      <c r="D203" s="47">
        <v>1.42378E-08</v>
      </c>
      <c r="E203" s="48">
        <v>6.673359756051878</v>
      </c>
      <c r="F203" s="48">
        <v>21.727012354123044</v>
      </c>
      <c r="G203" s="48">
        <v>41.98</v>
      </c>
      <c r="H203" s="48">
        <v>86.88946352860873</v>
      </c>
      <c r="I203" s="48"/>
    </row>
    <row r="204" spans="2:9" ht="12.75">
      <c r="B204" s="49"/>
      <c r="C204" s="50" t="s">
        <v>42</v>
      </c>
      <c r="D204" s="51">
        <v>1.51795E-08</v>
      </c>
      <c r="E204" s="52">
        <v>6.6140836365168765</v>
      </c>
      <c r="F204" s="52">
        <v>24.510921722867952</v>
      </c>
      <c r="G204" s="52">
        <v>43.749348939837304</v>
      </c>
      <c r="H204" s="52">
        <v>99.25048895422863</v>
      </c>
      <c r="I204" s="52">
        <v>99.25048895422863</v>
      </c>
    </row>
    <row r="205" spans="2:9" ht="12.75">
      <c r="B205" s="30">
        <v>1981</v>
      </c>
      <c r="C205" s="46" t="s">
        <v>31</v>
      </c>
      <c r="D205" s="47">
        <v>1.62174E-08</v>
      </c>
      <c r="E205" s="48">
        <v>6.8375111169669545</v>
      </c>
      <c r="F205" s="53">
        <v>21.51</v>
      </c>
      <c r="G205" s="48">
        <v>45.50886920944255</v>
      </c>
      <c r="H205" s="48">
        <v>6.8375111169669545</v>
      </c>
      <c r="I205" s="48">
        <v>99.66511948585995</v>
      </c>
    </row>
    <row r="206" spans="3:9" ht="12.75">
      <c r="C206" s="46" t="s">
        <v>32</v>
      </c>
      <c r="D206" s="47">
        <v>1.72555E-08</v>
      </c>
      <c r="E206" s="48">
        <v>6.401149382761706</v>
      </c>
      <c r="F206" s="48">
        <v>21.194987989717507</v>
      </c>
      <c r="G206" s="48">
        <v>47.52703800282134</v>
      </c>
      <c r="H206" s="48">
        <v>13.676339800388671</v>
      </c>
      <c r="I206" s="48">
        <v>103.07038706412625</v>
      </c>
    </row>
    <row r="207" spans="3:9" ht="12.75">
      <c r="C207" s="46" t="s">
        <v>33</v>
      </c>
      <c r="D207" s="47">
        <v>1.81134E-08</v>
      </c>
      <c r="E207" s="48">
        <v>4.9717481382747675</v>
      </c>
      <c r="F207" s="48">
        <v>19.32804110807338</v>
      </c>
      <c r="G207" s="48">
        <v>48.57644385750495</v>
      </c>
      <c r="H207" s="48">
        <v>19.32804110807338</v>
      </c>
      <c r="I207" s="48">
        <v>101.02770132291576</v>
      </c>
    </row>
    <row r="208" spans="3:9" ht="12.75">
      <c r="C208" s="46" t="s">
        <v>34</v>
      </c>
      <c r="D208" s="47">
        <v>1.92839E-08</v>
      </c>
      <c r="E208" s="48">
        <v>6.462066757207374</v>
      </c>
      <c r="F208" s="48">
        <v>18.908702998014483</v>
      </c>
      <c r="G208" s="48">
        <v>44.48007432326122</v>
      </c>
      <c r="H208" s="48">
        <v>27.039098784544933</v>
      </c>
      <c r="I208" s="48">
        <v>103.27300325719166</v>
      </c>
    </row>
    <row r="209" spans="3:9" ht="12.75">
      <c r="C209" s="46" t="s">
        <v>35</v>
      </c>
      <c r="D209" s="47">
        <v>2.0356E-08</v>
      </c>
      <c r="E209" s="48">
        <v>5.559560047500756</v>
      </c>
      <c r="F209" s="48">
        <v>17.96818405725711</v>
      </c>
      <c r="G209" s="48">
        <v>42.97152649988058</v>
      </c>
      <c r="H209" s="48">
        <v>34.10191376527554</v>
      </c>
      <c r="I209" s="48">
        <v>102.99769638102458</v>
      </c>
    </row>
    <row r="210" spans="3:9" ht="12.75">
      <c r="C210" s="46" t="s">
        <v>36</v>
      </c>
      <c r="D210" s="47">
        <v>2.14792E-08</v>
      </c>
      <c r="E210" s="48">
        <v>5.517783454509728</v>
      </c>
      <c r="F210" s="48">
        <v>18.581823401459708</v>
      </c>
      <c r="G210" s="48">
        <v>41.50136697519682</v>
      </c>
      <c r="H210" s="48">
        <v>41.50136697519682</v>
      </c>
      <c r="I210" s="48">
        <v>103.40729376781539</v>
      </c>
    </row>
    <row r="211" spans="3:9" ht="12.75">
      <c r="C211" s="46" t="s">
        <v>37</v>
      </c>
      <c r="D211" s="47">
        <v>2.28229E-08</v>
      </c>
      <c r="E211" s="48">
        <v>6.255819583597155</v>
      </c>
      <c r="F211" s="48">
        <v>18.352096826886676</v>
      </c>
      <c r="G211" s="48">
        <v>40.7309433078052</v>
      </c>
      <c r="H211" s="48">
        <v>50.35343720148884</v>
      </c>
      <c r="I211" s="48">
        <v>104.77600423496902</v>
      </c>
    </row>
    <row r="212" spans="3:9" ht="12.75">
      <c r="C212" s="46" t="s">
        <v>38</v>
      </c>
      <c r="D212" s="47">
        <v>2.40772E-08</v>
      </c>
      <c r="E212" s="48">
        <v>5.495795889216537</v>
      </c>
      <c r="F212" s="48">
        <v>18.280605226960112</v>
      </c>
      <c r="G212" s="48">
        <v>39.533482078177975</v>
      </c>
      <c r="H212" s="48">
        <v>58.61655522250402</v>
      </c>
      <c r="I212" s="48">
        <v>105.84961313213354</v>
      </c>
    </row>
    <row r="213" spans="3:9" ht="12.75">
      <c r="C213" s="46" t="s">
        <v>39</v>
      </c>
      <c r="D213" s="47">
        <v>2.53429E-08</v>
      </c>
      <c r="E213" s="48">
        <v>5.256840496403226</v>
      </c>
      <c r="F213" s="48">
        <v>17.988100115460526</v>
      </c>
      <c r="G213" s="48">
        <v>39.91244051365286</v>
      </c>
      <c r="H213" s="48">
        <v>66.9547745314404</v>
      </c>
      <c r="I213" s="48">
        <v>107.87692862943246</v>
      </c>
    </row>
    <row r="214" spans="3:9" ht="12.75">
      <c r="C214" s="46" t="s">
        <v>40</v>
      </c>
      <c r="D214" s="47">
        <v>2.66297E-08</v>
      </c>
      <c r="E214" s="48">
        <v>5.077556238630954</v>
      </c>
      <c r="F214" s="48">
        <v>16.679738332990123</v>
      </c>
      <c r="G214" s="48">
        <v>38.09291688921847</v>
      </c>
      <c r="H214" s="48">
        <v>75.4319971013538</v>
      </c>
      <c r="I214" s="48">
        <v>99.5167489567022</v>
      </c>
    </row>
    <row r="215" spans="3:9" ht="12.75">
      <c r="C215" s="46" t="s">
        <v>41</v>
      </c>
      <c r="D215" s="47">
        <v>2.80335E-08</v>
      </c>
      <c r="E215" s="48">
        <v>5.271557696857276</v>
      </c>
      <c r="F215" s="48">
        <v>16.431727941787265</v>
      </c>
      <c r="G215" s="48">
        <v>37.7161524857536</v>
      </c>
      <c r="H215" s="48">
        <v>84.67999604730063</v>
      </c>
      <c r="I215" s="48">
        <v>96.89488544578515</v>
      </c>
    </row>
    <row r="216" spans="2:9" ht="12.75">
      <c r="B216" s="49"/>
      <c r="C216" s="50" t="s">
        <v>42</v>
      </c>
      <c r="D216" s="51">
        <v>2.96946E-08</v>
      </c>
      <c r="E216" s="52">
        <v>5.925410669377706</v>
      </c>
      <c r="F216" s="52">
        <v>17.17127874079132</v>
      </c>
      <c r="G216" s="52">
        <v>38.24816566725018</v>
      </c>
      <c r="H216" s="52">
        <v>95.62304423729371</v>
      </c>
      <c r="I216" s="52">
        <v>95.62304423729371</v>
      </c>
    </row>
    <row r="217" spans="2:9" ht="12.75">
      <c r="B217" s="30">
        <v>1982</v>
      </c>
      <c r="C217" s="46" t="s">
        <v>31</v>
      </c>
      <c r="D217" s="47">
        <v>3.17628E-08</v>
      </c>
      <c r="E217" s="48">
        <v>6.97</v>
      </c>
      <c r="F217" s="48">
        <v>19.275846141713938</v>
      </c>
      <c r="G217" s="48">
        <v>39.17074517261172</v>
      </c>
      <c r="H217" s="53">
        <v>6.97</v>
      </c>
      <c r="I217" s="48">
        <v>95.85630248991824</v>
      </c>
    </row>
    <row r="218" spans="3:9" ht="12.75">
      <c r="C218" s="46" t="s">
        <v>32</v>
      </c>
      <c r="D218" s="47">
        <v>3.38708E-08</v>
      </c>
      <c r="E218" s="48">
        <v>6.636694497966178</v>
      </c>
      <c r="F218" s="48">
        <v>20.822587261669078</v>
      </c>
      <c r="G218" s="48">
        <v>40.67582609273506</v>
      </c>
      <c r="H218" s="48">
        <v>14.063836522465367</v>
      </c>
      <c r="I218" s="48">
        <v>96.28987858943528</v>
      </c>
    </row>
    <row r="219" spans="3:9" ht="12.75">
      <c r="C219" s="46" t="s">
        <v>33</v>
      </c>
      <c r="D219" s="47">
        <v>3.58057E-08</v>
      </c>
      <c r="E219" s="48">
        <v>5.712590195684775</v>
      </c>
      <c r="F219" s="48">
        <v>20.579836064469625</v>
      </c>
      <c r="G219" s="53">
        <v>41.28</v>
      </c>
      <c r="H219" s="48">
        <v>20.579836064469625</v>
      </c>
      <c r="I219" s="48">
        <v>97.67520178431437</v>
      </c>
    </row>
    <row r="220" spans="3:9" ht="12.75">
      <c r="C220" s="46" t="s">
        <v>34</v>
      </c>
      <c r="D220" s="47">
        <v>3.79137E-08</v>
      </c>
      <c r="E220" s="48">
        <v>5.887330788114742</v>
      </c>
      <c r="F220" s="48">
        <v>19.36510635082549</v>
      </c>
      <c r="G220" s="48">
        <v>42.37374059790384</v>
      </c>
      <c r="H220" s="48">
        <v>27.67876987735145</v>
      </c>
      <c r="I220" s="48">
        <v>96.60805127593486</v>
      </c>
    </row>
    <row r="221" spans="3:9" ht="12.75">
      <c r="C221" s="46" t="s">
        <v>35</v>
      </c>
      <c r="D221" s="47">
        <v>4.04382E-08</v>
      </c>
      <c r="E221" s="48">
        <v>6.65854295413002</v>
      </c>
      <c r="F221" s="48">
        <v>19.389562691167605</v>
      </c>
      <c r="G221" s="48">
        <v>44.24955856386108</v>
      </c>
      <c r="H221" s="48">
        <v>36.18031561293973</v>
      </c>
      <c r="I221" s="53">
        <v>98.65</v>
      </c>
    </row>
    <row r="222" spans="3:9" ht="12.75">
      <c r="C222" s="46" t="s">
        <v>36</v>
      </c>
      <c r="D222" s="47">
        <v>4.33113E-08</v>
      </c>
      <c r="E222" s="48">
        <v>7.104915649064503</v>
      </c>
      <c r="F222" s="48">
        <v>20.96202559927609</v>
      </c>
      <c r="G222" s="48">
        <v>45.85581216786889</v>
      </c>
      <c r="H222" s="48">
        <v>45.85581216786889</v>
      </c>
      <c r="I222" s="48">
        <v>101.64298484114865</v>
      </c>
    </row>
    <row r="223" spans="3:9" ht="12.75">
      <c r="C223" s="46" t="s">
        <v>37</v>
      </c>
      <c r="D223" s="47">
        <v>4.6065E-08</v>
      </c>
      <c r="E223" s="48">
        <v>6.357925068053838</v>
      </c>
      <c r="F223" s="48">
        <v>21.499616233709705</v>
      </c>
      <c r="G223" s="48">
        <v>45.028146133212445</v>
      </c>
      <c r="H223" s="48">
        <v>55.12921541290336</v>
      </c>
      <c r="I223" s="48">
        <v>101.83675168361601</v>
      </c>
    </row>
    <row r="224" spans="3:9" ht="12.75">
      <c r="C224" s="46" t="s">
        <v>38</v>
      </c>
      <c r="D224" s="47">
        <v>4.88164E-08</v>
      </c>
      <c r="E224" s="48">
        <v>5.972864430695757</v>
      </c>
      <c r="F224" s="48">
        <v>20.718528520062705</v>
      </c>
      <c r="G224" s="48">
        <v>44.12532328731531</v>
      </c>
      <c r="H224" s="48">
        <v>64.39487314191805</v>
      </c>
      <c r="I224" s="48">
        <v>102.74948914325589</v>
      </c>
    </row>
    <row r="225" spans="3:9" ht="12.75">
      <c r="C225" s="46" t="s">
        <v>39</v>
      </c>
      <c r="D225" s="47">
        <v>5.12964E-08</v>
      </c>
      <c r="E225" s="48">
        <v>5.080259912652307</v>
      </c>
      <c r="F225" s="48">
        <v>18.43652811160137</v>
      </c>
      <c r="G225" s="48">
        <v>43.26322345324907</v>
      </c>
      <c r="H225" s="48">
        <v>72.74655998060253</v>
      </c>
      <c r="I225" s="48">
        <v>102.40935331000003</v>
      </c>
    </row>
    <row r="226" spans="3:9" ht="12.75">
      <c r="C226" s="46" t="s">
        <v>40</v>
      </c>
      <c r="D226" s="47">
        <v>5.35752E-08</v>
      </c>
      <c r="E226" s="48">
        <v>4.442417011720123</v>
      </c>
      <c r="F226" s="48">
        <v>16.303484207098663</v>
      </c>
      <c r="G226" s="48">
        <v>41.308286978058064</v>
      </c>
      <c r="H226" s="48">
        <v>80.42068254834211</v>
      </c>
      <c r="I226" s="48">
        <v>101.1858939454819</v>
      </c>
    </row>
    <row r="227" spans="3:9" ht="12.75">
      <c r="C227" s="46" t="s">
        <v>41</v>
      </c>
      <c r="D227" s="47">
        <v>5.64085E-08</v>
      </c>
      <c r="E227" s="48">
        <v>5.288454359479755</v>
      </c>
      <c r="F227" s="48">
        <v>15.552355355986913</v>
      </c>
      <c r="G227" s="48">
        <v>39.4931030560213</v>
      </c>
      <c r="H227" s="48">
        <v>89.96214799997304</v>
      </c>
      <c r="I227" s="48">
        <v>101.21818538534254</v>
      </c>
    </row>
    <row r="228" spans="2:9" ht="12.75">
      <c r="B228" s="54"/>
      <c r="C228" s="55" t="s">
        <v>42</v>
      </c>
      <c r="D228" s="56">
        <v>6.08117E-08</v>
      </c>
      <c r="E228" s="57">
        <v>7.80591577510481</v>
      </c>
      <c r="F228" s="57">
        <v>18.549644809382325</v>
      </c>
      <c r="G228" s="57">
        <v>40.406083400867665</v>
      </c>
      <c r="H228" s="57">
        <v>104.79043327743089</v>
      </c>
      <c r="I228" s="58">
        <v>104.79043327743089</v>
      </c>
    </row>
    <row r="229" spans="2:9" ht="12.75">
      <c r="B229" s="54"/>
      <c r="C229" s="55"/>
      <c r="D229" s="56"/>
      <c r="E229" s="57"/>
      <c r="F229" s="57"/>
      <c r="G229" s="57"/>
      <c r="H229" s="57"/>
      <c r="I229" s="58"/>
    </row>
    <row r="230" spans="2:9" ht="12.75">
      <c r="B230" s="59"/>
      <c r="C230" s="60"/>
      <c r="D230" s="61"/>
      <c r="E230" s="58"/>
      <c r="F230" s="58"/>
      <c r="G230" s="58"/>
      <c r="H230" s="58"/>
      <c r="I230" s="58"/>
    </row>
    <row r="231" spans="2:9" ht="12.75">
      <c r="B231" s="59"/>
      <c r="C231" s="60"/>
      <c r="D231" s="61"/>
      <c r="E231" s="58"/>
      <c r="F231" s="58"/>
      <c r="G231" s="58"/>
      <c r="H231" s="58"/>
      <c r="I231" s="58"/>
    </row>
    <row r="232" spans="3:8" ht="12.75">
      <c r="C232" s="34" t="s">
        <v>17</v>
      </c>
      <c r="D232" s="34"/>
      <c r="E232" s="34"/>
      <c r="F232" s="34"/>
      <c r="G232" s="34"/>
      <c r="H232" s="34"/>
    </row>
    <row r="233" spans="4:8" ht="12.75">
      <c r="D233" s="34" t="s">
        <v>18</v>
      </c>
      <c r="E233" s="34"/>
      <c r="F233" s="34"/>
      <c r="G233" s="34"/>
      <c r="H233" s="34"/>
    </row>
    <row r="234" spans="2:9" ht="13.5" thickBot="1">
      <c r="B234" s="35"/>
      <c r="C234" s="35"/>
      <c r="D234" s="35"/>
      <c r="E234" s="35"/>
      <c r="F234" s="35"/>
      <c r="G234" s="35"/>
      <c r="H234" s="35"/>
      <c r="I234" s="36" t="s">
        <v>43</v>
      </c>
    </row>
    <row r="235" spans="2:9" ht="12.75">
      <c r="B235" s="37"/>
      <c r="C235" s="37"/>
      <c r="D235" s="34"/>
      <c r="E235" s="38"/>
      <c r="F235" s="34"/>
      <c r="G235" s="34" t="s">
        <v>20</v>
      </c>
      <c r="H235" s="34"/>
      <c r="I235" s="34"/>
    </row>
    <row r="236" spans="2:9" ht="12.75">
      <c r="B236" s="30" t="s">
        <v>21</v>
      </c>
      <c r="C236" s="39" t="s">
        <v>22</v>
      </c>
      <c r="D236" s="39" t="s">
        <v>23</v>
      </c>
      <c r="E236" s="40" t="s">
        <v>24</v>
      </c>
      <c r="F236" s="41"/>
      <c r="G236" s="41"/>
      <c r="H236" s="41"/>
      <c r="I236" s="41"/>
    </row>
    <row r="237" spans="2:9" ht="13.5" thickBot="1">
      <c r="B237" s="42"/>
      <c r="C237" s="43"/>
      <c r="D237" s="43" t="s">
        <v>25</v>
      </c>
      <c r="E237" s="43" t="s">
        <v>26</v>
      </c>
      <c r="F237" s="43" t="s">
        <v>27</v>
      </c>
      <c r="G237" s="43" t="s">
        <v>28</v>
      </c>
      <c r="H237" s="43" t="s">
        <v>29</v>
      </c>
      <c r="I237" s="44" t="s">
        <v>30</v>
      </c>
    </row>
    <row r="238" spans="2:9" ht="12.75">
      <c r="B238" s="54"/>
      <c r="C238" s="55"/>
      <c r="D238" s="56"/>
      <c r="E238" s="57"/>
      <c r="F238" s="57"/>
      <c r="G238" s="57"/>
      <c r="H238" s="57"/>
      <c r="I238" s="58"/>
    </row>
    <row r="239" spans="2:9" ht="12.75">
      <c r="B239" s="30">
        <v>1983</v>
      </c>
      <c r="C239" s="46" t="s">
        <v>31</v>
      </c>
      <c r="D239" s="47">
        <v>6.60665E-08</v>
      </c>
      <c r="E239" s="48">
        <v>8.641100314577631</v>
      </c>
      <c r="F239" s="48">
        <v>23.315451925517785</v>
      </c>
      <c r="G239" s="48">
        <v>43.420167155106924</v>
      </c>
      <c r="H239" s="48">
        <v>8.641100314577631</v>
      </c>
      <c r="I239" s="48">
        <v>107.99960960620601</v>
      </c>
    </row>
    <row r="240" spans="3:9" ht="12.75">
      <c r="C240" s="46" t="s">
        <v>32</v>
      </c>
      <c r="D240" s="47">
        <v>7.12581E-08</v>
      </c>
      <c r="E240" s="48">
        <v>7.858142931743006</v>
      </c>
      <c r="F240" s="48">
        <v>26.3251105773066</v>
      </c>
      <c r="G240" s="48">
        <v>45.97164067813275</v>
      </c>
      <c r="H240" s="48">
        <v>17.178273259915432</v>
      </c>
      <c r="I240" s="48">
        <v>110.38209903515708</v>
      </c>
    </row>
    <row r="241" spans="3:9" ht="12.75">
      <c r="C241" s="46" t="s">
        <v>33</v>
      </c>
      <c r="D241" s="47">
        <v>7.64919E-08</v>
      </c>
      <c r="E241" s="48">
        <v>7.344849217141647</v>
      </c>
      <c r="F241" s="48">
        <v>25.78484074610643</v>
      </c>
      <c r="G241" s="48">
        <v>49.11748192855639</v>
      </c>
      <c r="H241" s="48">
        <v>25.78484074610643</v>
      </c>
      <c r="I241" s="48">
        <v>113.63051134316602</v>
      </c>
    </row>
    <row r="242" spans="3:9" ht="12.75">
      <c r="C242" s="46" t="s">
        <v>34</v>
      </c>
      <c r="D242" s="47">
        <v>8.15245E-08</v>
      </c>
      <c r="E242" s="48">
        <v>6.579258718897019</v>
      </c>
      <c r="F242" s="48">
        <v>23.397637229155464</v>
      </c>
      <c r="G242" s="48">
        <v>52.16835401454405</v>
      </c>
      <c r="H242" s="48">
        <v>34.06055084794537</v>
      </c>
      <c r="I242" s="48">
        <v>115.02649438065919</v>
      </c>
    </row>
    <row r="243" spans="3:9" ht="12.75">
      <c r="C243" s="46" t="s">
        <v>35</v>
      </c>
      <c r="D243" s="47">
        <v>8.68097E-08</v>
      </c>
      <c r="E243" s="48">
        <v>6.482959110451469</v>
      </c>
      <c r="F243" s="48">
        <v>21.824325936279543</v>
      </c>
      <c r="G243" s="48">
        <v>53.89471444906353</v>
      </c>
      <c r="H243" s="48">
        <v>42.75164154266366</v>
      </c>
      <c r="I243" s="48">
        <v>114.6725126242019</v>
      </c>
    </row>
    <row r="244" spans="3:9" ht="12.75">
      <c r="C244" s="46" t="s">
        <v>36</v>
      </c>
      <c r="D244" s="47">
        <v>9.53868E-08</v>
      </c>
      <c r="E244" s="48">
        <v>9.880347472690243</v>
      </c>
      <c r="F244" s="48">
        <v>24.701831174281196</v>
      </c>
      <c r="G244" s="48">
        <v>56.85599975004809</v>
      </c>
      <c r="H244" s="48">
        <v>56.85599975004809</v>
      </c>
      <c r="I244" s="48">
        <v>120.23536582831733</v>
      </c>
    </row>
    <row r="245" spans="3:9" ht="12.75">
      <c r="C245" s="46" t="s">
        <v>37</v>
      </c>
      <c r="D245" s="47">
        <v>1.050003E-07</v>
      </c>
      <c r="E245" s="48">
        <v>10.078438526085387</v>
      </c>
      <c r="F245" s="48">
        <v>28.79600610859314</v>
      </c>
      <c r="G245" s="48">
        <v>58.93122838352265</v>
      </c>
      <c r="H245" s="48">
        <v>72.66463525933334</v>
      </c>
      <c r="I245" s="48">
        <v>127.93943340931291</v>
      </c>
    </row>
    <row r="246" spans="3:9" ht="12.75">
      <c r="C246" s="46" t="s">
        <v>38</v>
      </c>
      <c r="D246" s="47">
        <v>1.145671E-07</v>
      </c>
      <c r="E246" s="48">
        <v>9.111212063203622</v>
      </c>
      <c r="F246" s="48">
        <v>31.97499818568661</v>
      </c>
      <c r="G246" s="48">
        <v>60.77765194412987</v>
      </c>
      <c r="H246" s="48">
        <v>88.39647633596826</v>
      </c>
      <c r="I246" s="48">
        <v>134.68977638662415</v>
      </c>
    </row>
    <row r="247" spans="3:9" ht="12.75">
      <c r="C247" s="46" t="s">
        <v>39</v>
      </c>
      <c r="D247" s="47">
        <v>1.263682E-07</v>
      </c>
      <c r="E247" s="48">
        <v>10.300601132436782</v>
      </c>
      <c r="F247" s="48">
        <v>32.479756108811706</v>
      </c>
      <c r="G247" s="48">
        <v>65.20468180290983</v>
      </c>
      <c r="H247" s="48">
        <v>107.80244591090202</v>
      </c>
      <c r="I247" s="48">
        <v>146.3490615325832</v>
      </c>
    </row>
    <row r="248" spans="3:9" ht="12.75">
      <c r="C248" s="46" t="s">
        <v>40</v>
      </c>
      <c r="D248" s="47">
        <v>1.375727E-07</v>
      </c>
      <c r="E248" s="48">
        <v>8.86655028717669</v>
      </c>
      <c r="F248" s="48">
        <v>31.021244701205617</v>
      </c>
      <c r="G248" s="48">
        <v>68.75013032891954</v>
      </c>
      <c r="H248" s="48">
        <v>126.22735427557528</v>
      </c>
      <c r="I248" s="48">
        <v>156.78429571891473</v>
      </c>
    </row>
    <row r="249" spans="3:9" ht="12.75">
      <c r="C249" s="46" t="s">
        <v>41</v>
      </c>
      <c r="D249" s="47">
        <v>1.477314E-07</v>
      </c>
      <c r="E249" s="48">
        <v>7.384241204832054</v>
      </c>
      <c r="F249" s="48">
        <v>28.94749016078788</v>
      </c>
      <c r="G249" s="48">
        <v>70.17844780018822</v>
      </c>
      <c r="H249" s="48">
        <v>142.93252778659374</v>
      </c>
      <c r="I249" s="48">
        <v>161.89563629594832</v>
      </c>
    </row>
    <row r="250" spans="2:9" ht="12.75">
      <c r="B250" s="49"/>
      <c r="C250" s="50" t="s">
        <v>42</v>
      </c>
      <c r="D250" s="51">
        <v>1.605502E-07</v>
      </c>
      <c r="E250" s="52">
        <v>8.67709911366168</v>
      </c>
      <c r="F250" s="52">
        <v>27.0495267005465</v>
      </c>
      <c r="G250" s="52">
        <v>68.31490311028361</v>
      </c>
      <c r="H250" s="52">
        <v>164.01202400196016</v>
      </c>
      <c r="I250" s="52">
        <v>164.01202400196016</v>
      </c>
    </row>
    <row r="251" spans="2:9" ht="12.75">
      <c r="B251" s="30">
        <v>1984</v>
      </c>
      <c r="C251" s="46" t="s">
        <v>31</v>
      </c>
      <c r="D251" s="47">
        <v>1.760737E-07</v>
      </c>
      <c r="E251" s="48">
        <v>9.668938437946494</v>
      </c>
      <c r="F251" s="48">
        <v>27.985930348099576</v>
      </c>
      <c r="G251" s="48">
        <v>67.68875898449814</v>
      </c>
      <c r="H251" s="48">
        <v>9.668938437946494</v>
      </c>
      <c r="I251" s="48">
        <v>166.50980451514758</v>
      </c>
    </row>
    <row r="252" spans="3:9" ht="12.75">
      <c r="C252" s="46" t="s">
        <v>32</v>
      </c>
      <c r="D252" s="47">
        <v>1.92802E-07</v>
      </c>
      <c r="E252" s="48">
        <v>9.500737475273159</v>
      </c>
      <c r="F252" s="48">
        <v>30.50847687086158</v>
      </c>
      <c r="G252" s="48">
        <v>68.28740537204835</v>
      </c>
      <c r="H252" s="48">
        <v>20.08829637085472</v>
      </c>
      <c r="I252" s="48">
        <v>170.5685388748788</v>
      </c>
    </row>
    <row r="253" spans="3:9" ht="12.75">
      <c r="C253" s="46" t="s">
        <v>33</v>
      </c>
      <c r="D253" s="47">
        <v>2.100357E-07</v>
      </c>
      <c r="E253" s="48">
        <v>8.938548355307518</v>
      </c>
      <c r="F253" s="48">
        <v>30.82244681102859</v>
      </c>
      <c r="G253" s="48">
        <v>66.20929949148602</v>
      </c>
      <c r="H253" s="48">
        <v>30.82244681102859</v>
      </c>
      <c r="I253" s="48">
        <v>174.58554435175492</v>
      </c>
    </row>
    <row r="254" spans="3:9" ht="12.75">
      <c r="C254" s="46" t="s">
        <v>34</v>
      </c>
      <c r="D254" s="47">
        <v>2.300794E-07</v>
      </c>
      <c r="E254" s="48">
        <v>9.54299673817356</v>
      </c>
      <c r="F254" s="48">
        <v>30.672212829059653</v>
      </c>
      <c r="G254" s="48">
        <v>67.24204729572072</v>
      </c>
      <c r="H254" s="48">
        <v>43.30682864300386</v>
      </c>
      <c r="I254" s="48">
        <v>182.221172776282</v>
      </c>
    </row>
    <row r="255" spans="3:9" ht="12.75">
      <c r="C255" s="46" t="s">
        <v>35</v>
      </c>
      <c r="D255" s="47">
        <v>2.509021E-07</v>
      </c>
      <c r="E255" s="48">
        <v>9.05022353152869</v>
      </c>
      <c r="F255" s="48">
        <v>30.13459403948091</v>
      </c>
      <c r="G255" s="48">
        <v>69.83667656300554</v>
      </c>
      <c r="H255" s="48">
        <v>56.2764169711405</v>
      </c>
      <c r="I255" s="48">
        <v>189.0254199703489</v>
      </c>
    </row>
    <row r="256" spans="3:9" ht="12.75">
      <c r="C256" s="46" t="s">
        <v>36</v>
      </c>
      <c r="D256" s="47">
        <v>2.761935E-07</v>
      </c>
      <c r="E256" s="48">
        <v>10.080186654475987</v>
      </c>
      <c r="F256" s="48">
        <v>31.498359564588284</v>
      </c>
      <c r="G256" s="48">
        <v>72.02937149875864</v>
      </c>
      <c r="H256" s="48">
        <v>72.02937149875864</v>
      </c>
      <c r="I256" s="48">
        <v>189.55106995936544</v>
      </c>
    </row>
    <row r="257" spans="3:9" ht="12.75">
      <c r="C257" s="46" t="s">
        <v>37</v>
      </c>
      <c r="D257" s="47">
        <v>3.030524E-07</v>
      </c>
      <c r="E257" s="48">
        <v>9.72466766958673</v>
      </c>
      <c r="F257" s="48">
        <v>31.716442236897336</v>
      </c>
      <c r="G257" s="48">
        <v>72.11678973066391</v>
      </c>
      <c r="H257" s="48">
        <v>88.75865617109164</v>
      </c>
      <c r="I257" s="48">
        <v>188.62050870330842</v>
      </c>
    </row>
    <row r="258" spans="3:9" ht="12.75">
      <c r="C258" s="46" t="s">
        <v>38</v>
      </c>
      <c r="D258" s="47">
        <v>3.313854E-07</v>
      </c>
      <c r="E258" s="48">
        <v>9.349208255733998</v>
      </c>
      <c r="F258" s="48">
        <v>32.07757129175084</v>
      </c>
      <c r="G258" s="48">
        <v>71.87861121772595</v>
      </c>
      <c r="H258" s="48">
        <v>106.40609603725188</v>
      </c>
      <c r="I258" s="48">
        <v>189.25005520782145</v>
      </c>
    </row>
    <row r="259" spans="3:9" ht="12.75">
      <c r="C259" s="46" t="s">
        <v>39</v>
      </c>
      <c r="D259" s="47">
        <v>3.703168E-07</v>
      </c>
      <c r="E259" s="48">
        <v>11.748073391283986</v>
      </c>
      <c r="F259" s="48">
        <v>34.078752758482736</v>
      </c>
      <c r="G259" s="48">
        <v>76.31136040206496</v>
      </c>
      <c r="H259" s="48">
        <v>130.65483568379236</v>
      </c>
      <c r="I259" s="48">
        <v>193.0458770481814</v>
      </c>
    </row>
    <row r="260" spans="3:9" ht="12.75">
      <c r="C260" s="46" t="s">
        <v>40</v>
      </c>
      <c r="D260" s="47">
        <v>4.089675E-07</v>
      </c>
      <c r="E260" s="48">
        <v>10.437198636410772</v>
      </c>
      <c r="F260" s="48">
        <v>34.94943448723722</v>
      </c>
      <c r="G260" s="48">
        <v>77.75059392540142</v>
      </c>
      <c r="H260" s="48">
        <v>154.72873904859665</v>
      </c>
      <c r="I260" s="48">
        <v>197.27373236114434</v>
      </c>
    </row>
    <row r="261" spans="3:9" ht="12.75">
      <c r="C261" s="46" t="s">
        <v>41</v>
      </c>
      <c r="D261" s="47">
        <v>4.520168E-07</v>
      </c>
      <c r="E261" s="48">
        <v>10.52633766741855</v>
      </c>
      <c r="F261" s="48">
        <v>36.402146865854675</v>
      </c>
      <c r="G261" s="48">
        <v>80.15664277022789</v>
      </c>
      <c r="H261" s="48">
        <v>181.54234625680937</v>
      </c>
      <c r="I261" s="48">
        <v>205.9720546884413</v>
      </c>
    </row>
    <row r="262" spans="2:9" ht="12.75">
      <c r="B262" s="49"/>
      <c r="C262" s="50" t="s">
        <v>42</v>
      </c>
      <c r="D262" s="51">
        <v>5.061559E-07</v>
      </c>
      <c r="E262" s="52">
        <v>11.977231819702293</v>
      </c>
      <c r="F262" s="52">
        <v>36.681862664615814</v>
      </c>
      <c r="G262" s="52">
        <v>83.26133670777918</v>
      </c>
      <c r="H262" s="52">
        <v>215.26332573861632</v>
      </c>
      <c r="I262" s="52">
        <v>215.26332573861632</v>
      </c>
    </row>
    <row r="263" spans="2:9" ht="12.75">
      <c r="B263" s="30">
        <v>1985</v>
      </c>
      <c r="C263" s="46" t="s">
        <v>31</v>
      </c>
      <c r="D263" s="47">
        <v>5.656761E-07</v>
      </c>
      <c r="E263" s="48">
        <v>11.759262314239539</v>
      </c>
      <c r="F263" s="48">
        <v>38.318105961965166</v>
      </c>
      <c r="G263" s="48">
        <v>86.65950178912954</v>
      </c>
      <c r="H263" s="48">
        <v>11.759262314239539</v>
      </c>
      <c r="I263" s="48">
        <v>221.27234220670093</v>
      </c>
    </row>
    <row r="264" spans="3:9" ht="12.75">
      <c r="C264" s="46" t="s">
        <v>32</v>
      </c>
      <c r="D264" s="47">
        <v>6.271382E-07</v>
      </c>
      <c r="E264" s="48">
        <v>10.86524603036969</v>
      </c>
      <c r="F264" s="48">
        <v>38.74223258958516</v>
      </c>
      <c r="G264" s="48">
        <v>89.24738386181166</v>
      </c>
      <c r="H264" s="48">
        <v>23.902181126407875</v>
      </c>
      <c r="I264" s="48">
        <v>225.2757751475607</v>
      </c>
    </row>
    <row r="265" spans="3:9" ht="12.75">
      <c r="C265" s="46" t="s">
        <v>33</v>
      </c>
      <c r="D265" s="47">
        <v>6.908698E-07</v>
      </c>
      <c r="E265" s="48">
        <v>10.162289587845219</v>
      </c>
      <c r="F265" s="48">
        <v>36.493479578129964</v>
      </c>
      <c r="G265" s="48">
        <v>86.56183030313504</v>
      </c>
      <c r="H265" s="48">
        <v>36.493479578129964</v>
      </c>
      <c r="I265" s="48">
        <v>228.92970099844928</v>
      </c>
    </row>
    <row r="266" spans="3:9" ht="12.75">
      <c r="C266" s="46" t="s">
        <v>34</v>
      </c>
      <c r="D266" s="47">
        <v>7.474889E-07</v>
      </c>
      <c r="E266" s="48">
        <v>8.195335792648638</v>
      </c>
      <c r="F266" s="48">
        <v>32.1407957663405</v>
      </c>
      <c r="G266" s="48">
        <v>82.77464590707085</v>
      </c>
      <c r="H266" s="48">
        <v>47.67957856462801</v>
      </c>
      <c r="I266" s="48">
        <v>224.8830186448678</v>
      </c>
    </row>
    <row r="267" spans="3:9" ht="12.75">
      <c r="C267" s="46" t="s">
        <v>35</v>
      </c>
      <c r="D267" s="47">
        <v>8.01277E-07</v>
      </c>
      <c r="E267" s="48">
        <v>7.195839296075168</v>
      </c>
      <c r="F267" s="48">
        <v>27.76721303215144</v>
      </c>
      <c r="G267" s="48">
        <v>77.26708387829832</v>
      </c>
      <c r="H267" s="48">
        <v>58.3063637112597</v>
      </c>
      <c r="I267" s="48">
        <v>219.35842705182614</v>
      </c>
    </row>
    <row r="268" spans="3:9" ht="12.75">
      <c r="C268" s="46" t="s">
        <v>36</v>
      </c>
      <c r="D268" s="47">
        <v>8.693369E-07</v>
      </c>
      <c r="E268" s="48">
        <v>8.493929065728834</v>
      </c>
      <c r="F268" s="48">
        <v>25.832233512016312</v>
      </c>
      <c r="G268" s="48">
        <v>71.7527939514288</v>
      </c>
      <c r="H268" s="48">
        <v>71.7527939514288</v>
      </c>
      <c r="I268" s="48">
        <v>214.7564660283461</v>
      </c>
    </row>
    <row r="269" spans="3:9" ht="12.75">
      <c r="C269" s="46" t="s">
        <v>37</v>
      </c>
      <c r="D269" s="47">
        <v>9.589916E-07</v>
      </c>
      <c r="E269" s="48">
        <v>10.312998332407153</v>
      </c>
      <c r="F269" s="48">
        <v>28.295095753261368</v>
      </c>
      <c r="G269" s="48">
        <v>69.53016045754808</v>
      </c>
      <c r="H269" s="48">
        <v>89.46565672750233</v>
      </c>
      <c r="I269" s="48">
        <v>216.44415289237116</v>
      </c>
    </row>
    <row r="270" spans="3:9" ht="12.75">
      <c r="C270" s="46" t="s">
        <v>38</v>
      </c>
      <c r="D270" s="47">
        <v>1.0745459E-06</v>
      </c>
      <c r="E270" s="48">
        <v>12.049563312129097</v>
      </c>
      <c r="F270" s="48">
        <v>34.10417371271108</v>
      </c>
      <c r="G270" s="48">
        <v>71.34116531252602</v>
      </c>
      <c r="H270" s="48">
        <v>112.29544098962391</v>
      </c>
      <c r="I270" s="48">
        <v>224.25867283229738</v>
      </c>
    </row>
    <row r="271" spans="3:9" ht="12.75">
      <c r="C271" s="46" t="s">
        <v>39</v>
      </c>
      <c r="D271" s="47">
        <v>1.1940075E-06</v>
      </c>
      <c r="E271" s="48">
        <v>11.117403174680597</v>
      </c>
      <c r="F271" s="48">
        <v>37.346924995361405</v>
      </c>
      <c r="G271" s="48">
        <v>72.82670338173706</v>
      </c>
      <c r="H271" s="48">
        <v>135.8971810859065</v>
      </c>
      <c r="I271" s="48">
        <v>222.42866108153888</v>
      </c>
    </row>
    <row r="272" spans="3:9" ht="12.75">
      <c r="C272" s="46" t="s">
        <v>40</v>
      </c>
      <c r="D272" s="47">
        <v>1.3207687E-06</v>
      </c>
      <c r="E272" s="48">
        <v>10.616449226658965</v>
      </c>
      <c r="F272" s="48">
        <v>37.72474128031986</v>
      </c>
      <c r="G272" s="48">
        <v>76.69408870151786</v>
      </c>
      <c r="H272" s="48">
        <v>160.94108554301155</v>
      </c>
      <c r="I272" s="48">
        <v>222.9519949629249</v>
      </c>
    </row>
    <row r="273" spans="3:9" ht="12.75">
      <c r="C273" s="46" t="s">
        <v>41</v>
      </c>
      <c r="D273" s="47">
        <v>1.5053189E-06</v>
      </c>
      <c r="E273" s="48">
        <v>13.972938637931076</v>
      </c>
      <c r="F273" s="48">
        <v>40.08884124912673</v>
      </c>
      <c r="G273" s="48">
        <v>87.86498302085297</v>
      </c>
      <c r="H273" s="48">
        <v>197.40222330708778</v>
      </c>
      <c r="I273" s="48">
        <v>233.02277702952634</v>
      </c>
    </row>
    <row r="274" spans="2:9" ht="12.75">
      <c r="B274" s="49"/>
      <c r="C274" s="50" t="s">
        <v>42</v>
      </c>
      <c r="D274" s="51">
        <v>1.7322163E-06</v>
      </c>
      <c r="E274" s="52">
        <v>15.073045319500068</v>
      </c>
      <c r="F274" s="52">
        <v>45.075830763207094</v>
      </c>
      <c r="G274" s="52">
        <v>99.25719246473949</v>
      </c>
      <c r="H274" s="52">
        <v>242.22979520736595</v>
      </c>
      <c r="I274" s="52">
        <v>242.22979520736595</v>
      </c>
    </row>
    <row r="275" spans="2:9" ht="12.75">
      <c r="B275" s="30">
        <v>1986</v>
      </c>
      <c r="C275" s="46" t="s">
        <v>31</v>
      </c>
      <c r="D275" s="47">
        <v>1.9811765E-06</v>
      </c>
      <c r="E275" s="48">
        <v>14.372350612334039</v>
      </c>
      <c r="F275" s="53">
        <v>50</v>
      </c>
      <c r="G275" s="48">
        <v>106.58955719737273</v>
      </c>
      <c r="H275" s="48">
        <v>14.372350612334039</v>
      </c>
      <c r="I275" s="53">
        <v>250.23</v>
      </c>
    </row>
    <row r="276" spans="3:9" ht="12.75">
      <c r="C276" s="46" t="s">
        <v>32</v>
      </c>
      <c r="D276" s="47">
        <v>2.233108E-06</v>
      </c>
      <c r="E276" s="48">
        <v>12.716257234022299</v>
      </c>
      <c r="F276" s="48">
        <v>48.34783513314023</v>
      </c>
      <c r="G276" s="48">
        <v>107.81876325618107</v>
      </c>
      <c r="H276" s="48">
        <v>28.916232920796325</v>
      </c>
      <c r="I276" s="53">
        <v>256.08</v>
      </c>
    </row>
    <row r="277" spans="3:9" ht="12.75">
      <c r="C277" s="46" t="s">
        <v>33</v>
      </c>
      <c r="D277" s="47">
        <v>2.3396314E-06</v>
      </c>
      <c r="E277" s="48">
        <v>4.770185767996882</v>
      </c>
      <c r="F277" s="53">
        <v>35.07</v>
      </c>
      <c r="G277" s="53">
        <v>95.95</v>
      </c>
      <c r="H277" s="48">
        <v>35.06577671622186</v>
      </c>
      <c r="I277" s="53">
        <v>238.65</v>
      </c>
    </row>
    <row r="278" spans="3:9" ht="12.75">
      <c r="C278" s="46" t="s">
        <v>34</v>
      </c>
      <c r="D278" s="47">
        <v>2.3578806E-06</v>
      </c>
      <c r="E278" s="48">
        <v>0.7800032090524933</v>
      </c>
      <c r="F278" s="48">
        <v>19.01416153482538</v>
      </c>
      <c r="G278" s="53">
        <v>78.52</v>
      </c>
      <c r="H278" s="48">
        <v>36.11929410894008</v>
      </c>
      <c r="I278" s="53">
        <v>215.44</v>
      </c>
    </row>
    <row r="279" spans="3:9" ht="12.75">
      <c r="C279" s="46" t="s">
        <v>35</v>
      </c>
      <c r="D279" s="47">
        <v>2.3908694E-06</v>
      </c>
      <c r="E279" s="48">
        <v>1.3990869597044098</v>
      </c>
      <c r="F279" s="48">
        <v>7.064656075747333</v>
      </c>
      <c r="G279" s="48">
        <v>58.82809948111327</v>
      </c>
      <c r="H279" s="48">
        <v>38.023721402459955</v>
      </c>
      <c r="I279" s="53">
        <v>198.38</v>
      </c>
    </row>
    <row r="280" spans="3:9" ht="12.75">
      <c r="C280" s="46" t="s">
        <v>36</v>
      </c>
      <c r="D280" s="47">
        <v>2.4212846E-06</v>
      </c>
      <c r="E280" s="48">
        <v>1.2721397496659792</v>
      </c>
      <c r="F280" s="48">
        <v>3.4900027414574764</v>
      </c>
      <c r="G280" s="48">
        <v>39.77957602638887</v>
      </c>
      <c r="H280" s="48">
        <v>39.77957602638887</v>
      </c>
      <c r="I280" s="53">
        <v>178.52</v>
      </c>
    </row>
    <row r="281" spans="3:9" ht="12.75">
      <c r="C281" s="46" t="s">
        <v>37</v>
      </c>
      <c r="D281" s="47">
        <v>2.462696E-06</v>
      </c>
      <c r="E281" s="48">
        <v>1.7103069998462894</v>
      </c>
      <c r="F281" s="48">
        <v>4.445322634233473</v>
      </c>
      <c r="G281" s="53">
        <v>24.3</v>
      </c>
      <c r="H281" s="48">
        <v>42.17023589952365</v>
      </c>
      <c r="I281" s="48">
        <v>156.8005809435661</v>
      </c>
    </row>
    <row r="282" spans="3:9" ht="12.75">
      <c r="C282" s="46" t="s">
        <v>38</v>
      </c>
      <c r="D282" s="47">
        <v>2.5501983E-06</v>
      </c>
      <c r="E282" s="48">
        <v>3.5531100874813593</v>
      </c>
      <c r="F282" s="48">
        <v>6.664057016246905</v>
      </c>
      <c r="G282" s="48">
        <v>14.199505800883783</v>
      </c>
      <c r="H282" s="48">
        <v>47.221700892665666</v>
      </c>
      <c r="I282" s="53">
        <v>137.33</v>
      </c>
    </row>
    <row r="283" spans="3:9" ht="12.75">
      <c r="C283" s="46" t="s">
        <v>39</v>
      </c>
      <c r="D283" s="47">
        <v>2.5939494E-06</v>
      </c>
      <c r="E283" s="48">
        <v>1.7155959989464398</v>
      </c>
      <c r="F283" s="48">
        <v>7.1311237018564455</v>
      </c>
      <c r="G283" s="48">
        <v>10.870002856005435</v>
      </c>
      <c r="H283" s="48">
        <v>49.74743050276111</v>
      </c>
      <c r="I283" s="53">
        <v>117.25</v>
      </c>
    </row>
    <row r="284" spans="3:9" ht="12.75">
      <c r="C284" s="46" t="s">
        <v>40</v>
      </c>
      <c r="D284" s="47">
        <v>2.6433156E-06</v>
      </c>
      <c r="E284" s="48">
        <v>1.9031288736781171</v>
      </c>
      <c r="F284" s="48">
        <v>7.3342223319484035</v>
      </c>
      <c r="G284" s="48">
        <v>12.10557481154899</v>
      </c>
      <c r="H284" s="48">
        <v>52.597317090250215</v>
      </c>
      <c r="I284" s="53">
        <v>100.13</v>
      </c>
    </row>
    <row r="285" spans="3:9" ht="12.75">
      <c r="C285" s="46" t="s">
        <v>41</v>
      </c>
      <c r="D285" s="47">
        <v>2.7874369E-06</v>
      </c>
      <c r="E285" s="48">
        <v>5.452292567713046</v>
      </c>
      <c r="F285" s="48">
        <v>9.302751084101967</v>
      </c>
      <c r="G285" s="48">
        <v>16.58674873667294</v>
      </c>
      <c r="H285" s="48">
        <v>60.91736926849147</v>
      </c>
      <c r="I285" s="53">
        <v>85.17</v>
      </c>
    </row>
    <row r="286" spans="2:9" ht="12.75">
      <c r="B286" s="54"/>
      <c r="C286" s="55" t="s">
        <v>42</v>
      </c>
      <c r="D286" s="56">
        <v>3.1121777E-06</v>
      </c>
      <c r="E286" s="57">
        <v>11.65015789236341</v>
      </c>
      <c r="F286" s="57">
        <v>19.978350387251197</v>
      </c>
      <c r="G286" s="57">
        <v>28.534154968812842</v>
      </c>
      <c r="H286" s="57">
        <v>79.66449686450821</v>
      </c>
      <c r="I286" s="58">
        <v>79.66</v>
      </c>
    </row>
    <row r="287" spans="2:9" ht="12.75">
      <c r="B287" s="54"/>
      <c r="C287" s="55"/>
      <c r="D287" s="56"/>
      <c r="E287" s="57"/>
      <c r="F287" s="57"/>
      <c r="G287" s="57"/>
      <c r="H287" s="57"/>
      <c r="I287" s="58"/>
    </row>
    <row r="288" spans="2:9" ht="12.75">
      <c r="B288" s="59"/>
      <c r="C288" s="60"/>
      <c r="D288" s="61"/>
      <c r="E288" s="58"/>
      <c r="F288" s="58"/>
      <c r="G288" s="58"/>
      <c r="H288" s="58"/>
      <c r="I288" s="58"/>
    </row>
    <row r="289" spans="2:9" ht="12.75">
      <c r="B289" s="59"/>
      <c r="C289" s="60"/>
      <c r="D289" s="61"/>
      <c r="E289" s="58"/>
      <c r="F289" s="58"/>
      <c r="G289" s="58"/>
      <c r="H289" s="58"/>
      <c r="I289" s="58"/>
    </row>
    <row r="290" spans="3:8" ht="12.75">
      <c r="C290" s="34" t="s">
        <v>17</v>
      </c>
      <c r="D290" s="34"/>
      <c r="E290" s="34"/>
      <c r="F290" s="34"/>
      <c r="G290" s="34"/>
      <c r="H290" s="34"/>
    </row>
    <row r="291" spans="4:8" ht="12.75">
      <c r="D291" s="34" t="s">
        <v>18</v>
      </c>
      <c r="E291" s="34"/>
      <c r="F291" s="34"/>
      <c r="G291" s="34"/>
      <c r="H291" s="34"/>
    </row>
    <row r="292" spans="2:9" ht="13.5" thickBot="1">
      <c r="B292" s="35"/>
      <c r="C292" s="35"/>
      <c r="D292" s="35"/>
      <c r="E292" s="35"/>
      <c r="F292" s="35"/>
      <c r="G292" s="35"/>
      <c r="H292" s="35"/>
      <c r="I292" s="36" t="s">
        <v>43</v>
      </c>
    </row>
    <row r="293" spans="2:9" ht="12.75">
      <c r="B293" s="37"/>
      <c r="C293" s="37"/>
      <c r="D293" s="34"/>
      <c r="E293" s="38"/>
      <c r="F293" s="34"/>
      <c r="G293" s="34" t="s">
        <v>20</v>
      </c>
      <c r="H293" s="34"/>
      <c r="I293" s="34"/>
    </row>
    <row r="294" spans="2:9" ht="12.75">
      <c r="B294" s="30" t="s">
        <v>21</v>
      </c>
      <c r="C294" s="39" t="s">
        <v>22</v>
      </c>
      <c r="D294" s="39" t="s">
        <v>23</v>
      </c>
      <c r="E294" s="40" t="s">
        <v>24</v>
      </c>
      <c r="F294" s="41"/>
      <c r="G294" s="41"/>
      <c r="H294" s="41"/>
      <c r="I294" s="41"/>
    </row>
    <row r="295" spans="2:9" ht="13.5" thickBot="1">
      <c r="B295" s="42"/>
      <c r="C295" s="43"/>
      <c r="D295" s="43" t="s">
        <v>25</v>
      </c>
      <c r="E295" s="43" t="s">
        <v>26</v>
      </c>
      <c r="F295" s="43" t="s">
        <v>27</v>
      </c>
      <c r="G295" s="43" t="s">
        <v>28</v>
      </c>
      <c r="H295" s="43" t="s">
        <v>29</v>
      </c>
      <c r="I295" s="44" t="s">
        <v>30</v>
      </c>
    </row>
    <row r="296" spans="2:9" ht="12.75">
      <c r="B296" s="54"/>
      <c r="C296" s="55"/>
      <c r="D296" s="56"/>
      <c r="E296" s="57"/>
      <c r="F296" s="57"/>
      <c r="G296" s="57"/>
      <c r="H296" s="57"/>
      <c r="I296" s="58"/>
    </row>
    <row r="297" spans="2:9" ht="12.75">
      <c r="B297" s="30">
        <v>1987</v>
      </c>
      <c r="C297" s="46" t="s">
        <v>31</v>
      </c>
      <c r="D297" s="47">
        <v>3.523251E-06</v>
      </c>
      <c r="E297" s="48">
        <v>13.208542044369764</v>
      </c>
      <c r="F297" s="48">
        <v>33.289078307561915</v>
      </c>
      <c r="G297" s="53">
        <v>43.06</v>
      </c>
      <c r="H297" s="48">
        <v>13.208542044369764</v>
      </c>
      <c r="I297" s="48">
        <v>77.83630080409291</v>
      </c>
    </row>
    <row r="298" spans="3:9" ht="12.75">
      <c r="C298" s="46" t="s">
        <v>32</v>
      </c>
      <c r="D298" s="47">
        <v>3.9684829E-06</v>
      </c>
      <c r="E298" s="48">
        <v>12.636962282846142</v>
      </c>
      <c r="F298" s="48">
        <v>42.37032235599665</v>
      </c>
      <c r="G298" s="48">
        <v>55.61467906240858</v>
      </c>
      <c r="H298" s="48">
        <v>27.514662803476785</v>
      </c>
      <c r="I298" s="48">
        <v>77.71119444290197</v>
      </c>
    </row>
    <row r="299" spans="3:9" ht="12.75">
      <c r="C299" s="46" t="s">
        <v>33</v>
      </c>
      <c r="D299" s="47">
        <v>4.6181985E-06</v>
      </c>
      <c r="E299" s="48">
        <v>16.371888612648444</v>
      </c>
      <c r="F299" s="48">
        <v>48.391221362456264</v>
      </c>
      <c r="G299" s="48">
        <v>78.03733951016933</v>
      </c>
      <c r="H299" s="48">
        <v>48.391221362456264</v>
      </c>
      <c r="I299" s="48">
        <v>97.39000339968082</v>
      </c>
    </row>
    <row r="300" spans="3:9" ht="12.75">
      <c r="C300" s="46" t="s">
        <v>34</v>
      </c>
      <c r="D300" s="47">
        <v>5.5002395E-06</v>
      </c>
      <c r="E300" s="48">
        <v>19.099244001746563</v>
      </c>
      <c r="F300" s="48">
        <v>56.1126215532189</v>
      </c>
      <c r="G300" s="48">
        <v>108.08107439005772</v>
      </c>
      <c r="H300" s="48">
        <v>76.73282280764366</v>
      </c>
      <c r="I300" s="48">
        <v>133.27048451902104</v>
      </c>
    </row>
    <row r="301" spans="3:9" ht="12.75">
      <c r="C301" s="46" t="s">
        <v>35</v>
      </c>
      <c r="D301" s="47">
        <v>6.6801157E-06</v>
      </c>
      <c r="E301" s="48">
        <v>21.45136043621374</v>
      </c>
      <c r="F301" s="48">
        <v>68.32920459352367</v>
      </c>
      <c r="G301" s="48">
        <v>139.65083119908476</v>
      </c>
      <c r="H301" s="48">
        <v>114.64441763720626</v>
      </c>
      <c r="I301" s="48">
        <v>179.40111241542516</v>
      </c>
    </row>
    <row r="302" spans="3:9" ht="12.75">
      <c r="C302" s="46" t="s">
        <v>36</v>
      </c>
      <c r="D302" s="47">
        <v>7.9968603E-06</v>
      </c>
      <c r="E302" s="48">
        <v>19.71140410038106</v>
      </c>
      <c r="F302" s="48">
        <v>73.15973533835758</v>
      </c>
      <c r="G302" s="48">
        <v>156.95384617658559</v>
      </c>
      <c r="H302" s="48">
        <v>156.95384617658559</v>
      </c>
      <c r="I302" s="48">
        <v>230.2734548429375</v>
      </c>
    </row>
    <row r="303" spans="3:9" ht="12.75">
      <c r="C303" s="46" t="s">
        <v>37</v>
      </c>
      <c r="D303" s="47">
        <v>8.7333762E-06</v>
      </c>
      <c r="E303" s="48">
        <v>9.210063354489261</v>
      </c>
      <c r="F303" s="48">
        <v>58.78174395860398</v>
      </c>
      <c r="G303" s="48">
        <v>147.87834304169644</v>
      </c>
      <c r="H303" s="48">
        <v>180.619458201246</v>
      </c>
      <c r="I303" s="48">
        <v>254.6266449452145</v>
      </c>
    </row>
    <row r="304" spans="3:9" ht="12.75">
      <c r="C304" s="46" t="s">
        <v>38</v>
      </c>
      <c r="D304" s="47">
        <v>9.1587212E-06</v>
      </c>
      <c r="E304" s="48">
        <v>4.870338689864306</v>
      </c>
      <c r="F304" s="48">
        <v>37.1042300958949</v>
      </c>
      <c r="G304" s="48">
        <v>130.78645998449434</v>
      </c>
      <c r="H304" s="48">
        <v>194.28657624530885</v>
      </c>
      <c r="I304" s="48">
        <v>259.1376090243649</v>
      </c>
    </row>
    <row r="305" spans="3:9" ht="12.75">
      <c r="C305" s="46" t="s">
        <v>39</v>
      </c>
      <c r="D305" s="47">
        <v>9.871373E-06</v>
      </c>
      <c r="E305" s="48">
        <v>7.781127784520825</v>
      </c>
      <c r="F305" s="48">
        <v>23.440608309738753</v>
      </c>
      <c r="G305" s="48">
        <v>113.74943064920227</v>
      </c>
      <c r="H305" s="48">
        <v>217.18539079564766</v>
      </c>
      <c r="I305" s="48">
        <v>280.5537995459742</v>
      </c>
    </row>
    <row r="306" spans="3:9" ht="12.75">
      <c r="C306" s="46" t="s">
        <v>40</v>
      </c>
      <c r="D306" s="47">
        <v>1.09789545E-05</v>
      </c>
      <c r="E306" s="48">
        <v>11.220136246497825</v>
      </c>
      <c r="F306" s="48">
        <v>25.712602418295006</v>
      </c>
      <c r="G306" s="48">
        <v>99.60866249551496</v>
      </c>
      <c r="H306" s="48">
        <v>252.7740237969059</v>
      </c>
      <c r="I306" s="48">
        <v>315.34784949629164</v>
      </c>
    </row>
    <row r="307" spans="3:9" ht="12.75">
      <c r="C307" s="46" t="s">
        <v>41</v>
      </c>
      <c r="D307" s="47">
        <v>1.26344777E-05</v>
      </c>
      <c r="E307" s="48">
        <v>15.07906057903783</v>
      </c>
      <c r="F307" s="48">
        <v>37.95023807472162</v>
      </c>
      <c r="G307" s="48">
        <v>89.13561182780111</v>
      </c>
      <c r="H307" s="48">
        <v>305.96903255235077</v>
      </c>
      <c r="I307" s="48">
        <v>353.26506583879984</v>
      </c>
    </row>
    <row r="308" spans="2:9" ht="12.75">
      <c r="B308" s="49"/>
      <c r="C308" s="50" t="s">
        <v>42</v>
      </c>
      <c r="D308" s="51">
        <v>1.44221901E-05</v>
      </c>
      <c r="E308" s="52">
        <v>14.149476080044042</v>
      </c>
      <c r="F308" s="52">
        <v>46.10115634370213</v>
      </c>
      <c r="G308" s="52">
        <v>80.34815613822839</v>
      </c>
      <c r="H308" s="52">
        <v>363.41152370573184</v>
      </c>
      <c r="I308" s="52">
        <v>363.41152370573184</v>
      </c>
    </row>
    <row r="309" spans="2:9" ht="12.75">
      <c r="B309" s="30">
        <v>1988</v>
      </c>
      <c r="C309" s="46" t="s">
        <v>31</v>
      </c>
      <c r="D309" s="47">
        <v>1.7146457E-05</v>
      </c>
      <c r="E309" s="48">
        <v>18.889411948605517</v>
      </c>
      <c r="F309" s="48">
        <v>56.17568139115616</v>
      </c>
      <c r="G309" s="48">
        <v>96.33251342132729</v>
      </c>
      <c r="H309" s="48">
        <v>18.889411948605517</v>
      </c>
      <c r="I309" s="48">
        <v>386.66578112090235</v>
      </c>
    </row>
    <row r="310" spans="3:9" ht="12.75">
      <c r="C310" s="46" t="s">
        <v>32</v>
      </c>
      <c r="D310" s="47">
        <v>1.98384369E-05</v>
      </c>
      <c r="E310" s="48">
        <v>15.699919231127435</v>
      </c>
      <c r="F310" s="48">
        <v>57.01825885529086</v>
      </c>
      <c r="G310" s="48">
        <v>116.60706191165637</v>
      </c>
      <c r="H310" s="48">
        <v>37.554953598898955</v>
      </c>
      <c r="I310" s="48">
        <v>399.89977026233373</v>
      </c>
    </row>
    <row r="311" spans="3:9" ht="12.75">
      <c r="C311" s="46" t="s">
        <v>33</v>
      </c>
      <c r="D311" s="47">
        <v>2.33301029E-05</v>
      </c>
      <c r="E311" s="48">
        <v>17.600509644991224</v>
      </c>
      <c r="F311" s="53">
        <v>61.77</v>
      </c>
      <c r="G311" s="48">
        <v>136.34101254202432</v>
      </c>
      <c r="H311" s="53">
        <v>61.77</v>
      </c>
      <c r="I311" s="48">
        <v>405.1775686991366</v>
      </c>
    </row>
    <row r="312" spans="3:9" ht="12.75">
      <c r="C312" s="46" t="s">
        <v>34</v>
      </c>
      <c r="D312" s="47">
        <v>2.7830389E-05</v>
      </c>
      <c r="E312" s="48">
        <v>19.289611020104005</v>
      </c>
      <c r="F312" s="48">
        <v>62.309852116970866</v>
      </c>
      <c r="G312" s="48">
        <v>153.48851750865714</v>
      </c>
      <c r="H312" s="48">
        <v>92.96922871651789</v>
      </c>
      <c r="I312" s="53">
        <v>405.99</v>
      </c>
    </row>
    <row r="313" spans="3:9" ht="12.75">
      <c r="C313" s="46" t="s">
        <v>35</v>
      </c>
      <c r="D313" s="47">
        <v>3.26783343E-05</v>
      </c>
      <c r="E313" s="48">
        <v>17.419610268473072</v>
      </c>
      <c r="F313" s="48">
        <v>64.7223239649491</v>
      </c>
      <c r="G313" s="48">
        <v>158.64412503573456</v>
      </c>
      <c r="H313" s="48">
        <v>126.58371629701372</v>
      </c>
      <c r="I313" s="48">
        <v>389.1881483429995</v>
      </c>
    </row>
    <row r="314" spans="3:9" ht="12.75">
      <c r="C314" s="46" t="s">
        <v>36</v>
      </c>
      <c r="D314" s="47">
        <v>3.98675537E-05</v>
      </c>
      <c r="E314" s="48">
        <v>21.99995671137984</v>
      </c>
      <c r="F314" s="48">
        <v>70.8846029136031</v>
      </c>
      <c r="G314" s="48">
        <v>176.43203579739247</v>
      </c>
      <c r="H314" s="48">
        <v>176.43203579739247</v>
      </c>
      <c r="I314" s="48">
        <v>398.5400795359649</v>
      </c>
    </row>
    <row r="315" spans="3:9" ht="12.75">
      <c r="C315" s="46" t="s">
        <v>37</v>
      </c>
      <c r="D315" s="47">
        <v>4.86025677E-05</v>
      </c>
      <c r="E315" s="48">
        <v>21.910082734772864</v>
      </c>
      <c r="F315" s="48">
        <v>74.64</v>
      </c>
      <c r="G315" s="48">
        <v>183.4554549665858</v>
      </c>
      <c r="H315" s="48">
        <v>236.99852354601813</v>
      </c>
      <c r="I315" s="48">
        <v>456.5152191657563</v>
      </c>
    </row>
    <row r="316" spans="3:9" ht="12.75">
      <c r="C316" s="46" t="s">
        <v>38</v>
      </c>
      <c r="D316" s="47">
        <v>5.90958147E-05</v>
      </c>
      <c r="E316" s="48">
        <v>21.58990254335884</v>
      </c>
      <c r="F316" s="48">
        <v>80.84096379416741</v>
      </c>
      <c r="G316" s="48">
        <v>197.88543824236476</v>
      </c>
      <c r="H316" s="48">
        <v>309.7561763521616</v>
      </c>
      <c r="I316" s="48">
        <v>545.240895639448</v>
      </c>
    </row>
    <row r="317" spans="3:9" ht="12.75">
      <c r="C317" s="46" t="s">
        <v>39</v>
      </c>
      <c r="D317" s="47">
        <v>7.53176493E-05</v>
      </c>
      <c r="E317" s="48">
        <v>27.45005662812192</v>
      </c>
      <c r="F317" s="48">
        <v>88.91966601903643</v>
      </c>
      <c r="G317" s="48">
        <v>222.83462110233555</v>
      </c>
      <c r="H317" s="48">
        <v>422.2344787980571</v>
      </c>
      <c r="I317" s="48">
        <v>662.9906123494675</v>
      </c>
    </row>
    <row r="318" spans="3:9" ht="12.75">
      <c r="C318" s="46" t="s">
        <v>40</v>
      </c>
      <c r="D318" s="47">
        <v>9.46139936E-05</v>
      </c>
      <c r="E318" s="48">
        <v>25.61995027638231</v>
      </c>
      <c r="F318" s="48">
        <v>94.66871417988891</v>
      </c>
      <c r="G318" s="48">
        <v>239.97</v>
      </c>
      <c r="H318" s="48">
        <v>556.0306925922437</v>
      </c>
      <c r="I318" s="48">
        <v>761.7759878684259</v>
      </c>
    </row>
    <row r="319" spans="3:9" ht="12.75">
      <c r="C319" s="46" t="s">
        <v>41</v>
      </c>
      <c r="D319" s="47">
        <v>0.0001210492553</v>
      </c>
      <c r="E319" s="48">
        <v>27.940118257517454</v>
      </c>
      <c r="F319" s="48">
        <v>104.83558085205651</v>
      </c>
      <c r="G319" s="48">
        <v>270.4266386062401</v>
      </c>
      <c r="H319" s="48">
        <v>739.3264439081273</v>
      </c>
      <c r="I319" s="48">
        <v>858.0867383223922</v>
      </c>
    </row>
    <row r="320" spans="2:9" ht="12.75">
      <c r="B320" s="49"/>
      <c r="C320" s="50" t="s">
        <v>42</v>
      </c>
      <c r="D320" s="51">
        <v>0.0001557904426</v>
      </c>
      <c r="E320" s="52">
        <v>28.70004215548445</v>
      </c>
      <c r="F320" s="52">
        <v>106.84453650361073</v>
      </c>
      <c r="G320" s="52">
        <v>290.77000754124526</v>
      </c>
      <c r="H320" s="52">
        <v>980.2134871318884</v>
      </c>
      <c r="I320" s="52">
        <v>980.2134871318884</v>
      </c>
    </row>
    <row r="321" spans="2:9" ht="12.75">
      <c r="B321" s="30">
        <v>1989</v>
      </c>
      <c r="C321" s="46" t="s">
        <v>31</v>
      </c>
      <c r="D321" s="47">
        <v>0.0002141963</v>
      </c>
      <c r="E321" s="48">
        <v>37.49001313897031</v>
      </c>
      <c r="F321" s="48">
        <v>126.38966166628443</v>
      </c>
      <c r="G321" s="48">
        <v>340.70984340195673</v>
      </c>
      <c r="H321" s="48">
        <v>37.49001313897031</v>
      </c>
      <c r="I321" s="48">
        <v>1149.2160916975442</v>
      </c>
    </row>
    <row r="322" spans="3:9" ht="12.75">
      <c r="C322" s="46" t="s">
        <v>32</v>
      </c>
      <c r="D322" s="47">
        <v>0.0002501384201</v>
      </c>
      <c r="E322" s="48">
        <v>16.77999111095756</v>
      </c>
      <c r="F322" s="48">
        <v>106.64184961739286</v>
      </c>
      <c r="G322" s="48">
        <v>323.27603294721985</v>
      </c>
      <c r="H322" s="48">
        <v>60.56082512214391</v>
      </c>
      <c r="I322" s="48">
        <v>1160.8776657197222</v>
      </c>
    </row>
    <row r="323" spans="3:9" ht="12.75">
      <c r="C323" s="46" t="s">
        <v>33</v>
      </c>
      <c r="D323" s="47">
        <v>0.0002671978428</v>
      </c>
      <c r="E323" s="48">
        <v>6.819992983556866</v>
      </c>
      <c r="F323" s="48">
        <v>71.51106212981513</v>
      </c>
      <c r="G323" s="48">
        <v>254.76126151483592</v>
      </c>
      <c r="H323" s="48">
        <v>71.51106212981513</v>
      </c>
      <c r="I323" s="48">
        <v>1045.2921744292864</v>
      </c>
    </row>
    <row r="324" spans="3:9" ht="12.75">
      <c r="C324" s="46" t="s">
        <v>34</v>
      </c>
      <c r="D324" s="47">
        <v>0.0002894554586</v>
      </c>
      <c r="E324" s="48">
        <v>8.330013284074322</v>
      </c>
      <c r="F324" s="48">
        <v>35.13560159535902</v>
      </c>
      <c r="G324" s="48">
        <v>205.93303124243133</v>
      </c>
      <c r="H324" s="48">
        <v>85.79795638888568</v>
      </c>
      <c r="I324" s="48">
        <v>940.07</v>
      </c>
    </row>
    <row r="325" spans="3:9" ht="12.75">
      <c r="C325" s="46" t="s">
        <v>35</v>
      </c>
      <c r="D325" s="47">
        <v>0.0003413257896</v>
      </c>
      <c r="E325" s="48">
        <v>17.919969880989495</v>
      </c>
      <c r="F325" s="48">
        <v>36.4547635119568</v>
      </c>
      <c r="G325" s="48">
        <v>181.97264721214688</v>
      </c>
      <c r="H325" s="48">
        <v>119.09289421326798</v>
      </c>
      <c r="I325" s="48">
        <v>944.5017988569875</v>
      </c>
    </row>
    <row r="326" spans="3:9" ht="12.75">
      <c r="C326" s="46" t="s">
        <v>36</v>
      </c>
      <c r="D326" s="47">
        <v>0.0004391155989</v>
      </c>
      <c r="E326" s="48">
        <v>28.64999138055171</v>
      </c>
      <c r="F326" s="48">
        <v>64.34099702993564</v>
      </c>
      <c r="G326" s="48">
        <v>181.86298952077053</v>
      </c>
      <c r="H326" s="48">
        <v>181.86298952077053</v>
      </c>
      <c r="I326" s="48">
        <v>1001.4360254062944</v>
      </c>
    </row>
    <row r="327" spans="3:9" ht="12.75">
      <c r="C327" s="46" t="s">
        <v>37</v>
      </c>
      <c r="D327" s="47">
        <v>0.0005609261703</v>
      </c>
      <c r="E327" s="48">
        <v>27.73997819825571</v>
      </c>
      <c r="F327" s="48">
        <v>93.78669623748463</v>
      </c>
      <c r="G327" s="48">
        <v>161.8748177722958</v>
      </c>
      <c r="H327" s="48">
        <v>260.05172136278406</v>
      </c>
      <c r="I327" s="48">
        <v>1054.1080993134442</v>
      </c>
    </row>
    <row r="328" spans="3:9" ht="12.75">
      <c r="C328" s="46" t="s">
        <v>38</v>
      </c>
      <c r="D328" s="47">
        <v>0.0007500144816</v>
      </c>
      <c r="E328" s="48">
        <v>33.710017701415126</v>
      </c>
      <c r="F328" s="48">
        <v>119.73566148603734</v>
      </c>
      <c r="G328" s="48">
        <v>199.83977723220616</v>
      </c>
      <c r="H328" s="48">
        <v>381.4252203684284</v>
      </c>
      <c r="I328" s="48">
        <v>1169.1499142662637</v>
      </c>
    </row>
    <row r="329" spans="3:9" ht="12.75">
      <c r="C329" s="46" t="s">
        <v>39</v>
      </c>
      <c r="D329" s="47">
        <v>0.001031719911</v>
      </c>
      <c r="E329" s="48">
        <v>37.55999868149746</v>
      </c>
      <c r="F329" s="48">
        <v>134.95405619488227</v>
      </c>
      <c r="G329" s="48">
        <v>286.12583851294477</v>
      </c>
      <c r="H329" s="48">
        <v>562.2485267912065</v>
      </c>
      <c r="I329" s="48">
        <v>1269.824895743261</v>
      </c>
    </row>
    <row r="330" spans="3:9" ht="12.75">
      <c r="C330" s="46" t="s">
        <v>40</v>
      </c>
      <c r="D330" s="47">
        <v>0.0014420348808</v>
      </c>
      <c r="E330" s="48">
        <v>39.76999623883386</v>
      </c>
      <c r="F330" s="48">
        <v>157.08104865721575</v>
      </c>
      <c r="G330" s="48">
        <v>398.18887084549874</v>
      </c>
      <c r="H330" s="48">
        <v>825.6247409878018</v>
      </c>
      <c r="I330" s="48">
        <v>1424.1243138900754</v>
      </c>
    </row>
    <row r="331" spans="3:9" ht="12.75">
      <c r="C331" s="46" t="s">
        <v>41</v>
      </c>
      <c r="D331" s="47">
        <v>0.0021316159803</v>
      </c>
      <c r="E331" s="48">
        <v>47.820001352355625</v>
      </c>
      <c r="F331" s="48">
        <v>184.20997628640987</v>
      </c>
      <c r="G331" s="48">
        <v>524.5106714022527</v>
      </c>
      <c r="H331" s="48">
        <v>1268.258504645907</v>
      </c>
      <c r="I331" s="48">
        <v>1660.9492722752834</v>
      </c>
    </row>
    <row r="332" spans="2:9" ht="12.75">
      <c r="B332" s="49"/>
      <c r="C332" s="50" t="s">
        <v>42</v>
      </c>
      <c r="D332" s="51">
        <v>0.0032293981927</v>
      </c>
      <c r="E332" s="52">
        <v>51.49999918116115</v>
      </c>
      <c r="F332" s="52">
        <v>213.01113395881725</v>
      </c>
      <c r="G332" s="52">
        <v>635.4323555778378</v>
      </c>
      <c r="H332" s="52">
        <v>1972.9116233347168</v>
      </c>
      <c r="I332" s="52">
        <v>1972.9116233347168</v>
      </c>
    </row>
    <row r="333" spans="2:9" ht="12.75">
      <c r="B333" s="30">
        <v>1990</v>
      </c>
      <c r="C333" s="46" t="s">
        <v>31</v>
      </c>
      <c r="D333" s="47">
        <v>0.0054108567454</v>
      </c>
      <c r="E333" s="48">
        <v>67.55000227693043</v>
      </c>
      <c r="F333" s="48">
        <v>275.2237076538822</v>
      </c>
      <c r="G333" s="48">
        <v>864.6290424470857</v>
      </c>
      <c r="H333" s="48">
        <v>67.55000227693043</v>
      </c>
      <c r="I333" s="48">
        <v>2426.120547086948</v>
      </c>
    </row>
    <row r="334" spans="3:9" ht="12.75">
      <c r="C334" s="46" t="s">
        <v>32</v>
      </c>
      <c r="D334" s="47">
        <v>0.0095084984833</v>
      </c>
      <c r="E334" s="48">
        <v>75.7299986066639</v>
      </c>
      <c r="F334" s="48">
        <v>346.06995683912027</v>
      </c>
      <c r="G334" s="48">
        <v>1167.7753185532624</v>
      </c>
      <c r="H334" s="48">
        <v>194.43561666671516</v>
      </c>
      <c r="I334" s="48">
        <v>3701.2946909549937</v>
      </c>
    </row>
    <row r="335" spans="3:9" ht="12.75">
      <c r="C335" s="46" t="s">
        <v>33</v>
      </c>
      <c r="D335" s="47">
        <v>0.017342550351</v>
      </c>
      <c r="E335" s="48">
        <v>82.38999965619315</v>
      </c>
      <c r="F335" s="48">
        <v>437.021120226132</v>
      </c>
      <c r="G335" s="48">
        <v>1580.9358980181592</v>
      </c>
      <c r="H335" s="48">
        <v>437.021120226132</v>
      </c>
      <c r="I335" s="48">
        <v>6390.527831087715</v>
      </c>
    </row>
    <row r="336" spans="3:9" ht="12.75">
      <c r="C336" s="46" t="s">
        <v>34</v>
      </c>
      <c r="D336" s="47">
        <v>0.0200341140678</v>
      </c>
      <c r="E336" s="48">
        <v>15.519999436788702</v>
      </c>
      <c r="F336" s="48">
        <v>270.2577061355737</v>
      </c>
      <c r="G336" s="48">
        <v>1289.2946928361152</v>
      </c>
      <c r="H336" s="48">
        <v>520.3667950606641</v>
      </c>
      <c r="I336" s="48">
        <v>6821.311542956682</v>
      </c>
    </row>
    <row r="337" spans="3:9" ht="12.75">
      <c r="C337" s="46" t="s">
        <v>35</v>
      </c>
      <c r="D337" s="47">
        <v>0.0215547032441</v>
      </c>
      <c r="E337" s="48">
        <v>7.589999593463315</v>
      </c>
      <c r="F337" s="48">
        <v>126.6888224461205</v>
      </c>
      <c r="G337" s="48">
        <v>911.1907324445197</v>
      </c>
      <c r="H337" s="48">
        <v>567.45263228375</v>
      </c>
      <c r="I337" s="48">
        <v>6214.994032346625</v>
      </c>
    </row>
    <row r="338" spans="3:9" ht="12.75">
      <c r="C338" s="46" t="s">
        <v>36</v>
      </c>
      <c r="D338" s="47">
        <v>0.0240873809519</v>
      </c>
      <c r="E338" s="48">
        <v>11.750000355459544</v>
      </c>
      <c r="F338" s="48">
        <v>38.8918034798214</v>
      </c>
      <c r="G338" s="48">
        <v>645.8783189496146</v>
      </c>
      <c r="H338" s="48">
        <v>645.8783189496146</v>
      </c>
      <c r="I338" s="48">
        <v>5385.430490795529</v>
      </c>
    </row>
    <row r="339" spans="3:9" ht="12.75">
      <c r="C339" s="46" t="s">
        <v>37</v>
      </c>
      <c r="D339" s="47">
        <v>0.027199470492</v>
      </c>
      <c r="E339" s="48">
        <v>12.919999672502879</v>
      </c>
      <c r="F339" s="48">
        <v>35.76577631509337</v>
      </c>
      <c r="G339" s="48">
        <v>402.6832491014187</v>
      </c>
      <c r="H339" s="48">
        <v>742.245795315175</v>
      </c>
      <c r="I339" s="48">
        <v>4749.028612348914</v>
      </c>
    </row>
    <row r="340" spans="3:9" ht="12.75">
      <c r="C340" s="46" t="s">
        <v>38</v>
      </c>
      <c r="D340" s="47">
        <v>0.0307027623187</v>
      </c>
      <c r="E340" s="48">
        <v>12.88000010048136</v>
      </c>
      <c r="F340" s="48">
        <v>42.44112744676283</v>
      </c>
      <c r="G340" s="48">
        <v>222.89811448804443</v>
      </c>
      <c r="H340" s="48">
        <v>850.7270545980693</v>
      </c>
      <c r="I340" s="48">
        <v>3993.622599553283</v>
      </c>
    </row>
    <row r="341" spans="3:9" ht="12.75">
      <c r="C341" s="46" t="s">
        <v>39</v>
      </c>
      <c r="D341" s="47">
        <v>0.0351270304097</v>
      </c>
      <c r="E341" s="48">
        <v>14.410000133132428</v>
      </c>
      <c r="F341" s="48">
        <v>45.83167211016024</v>
      </c>
      <c r="G341" s="48">
        <v>102.54823943858126</v>
      </c>
      <c r="H341" s="48">
        <v>987.7268244313772</v>
      </c>
      <c r="I341" s="48">
        <v>3304.706067526887</v>
      </c>
    </row>
    <row r="342" spans="3:9" ht="12.75">
      <c r="C342" s="46" t="s">
        <v>40</v>
      </c>
      <c r="D342" s="47">
        <v>0.0401712720553</v>
      </c>
      <c r="E342" s="48">
        <v>14.360000224234959</v>
      </c>
      <c r="F342" s="48">
        <v>47.691375341719656</v>
      </c>
      <c r="G342" s="48">
        <v>100.51434228312405</v>
      </c>
      <c r="H342" s="48">
        <v>1143.9243988587868</v>
      </c>
      <c r="I342" s="48">
        <v>2685.735115714685</v>
      </c>
    </row>
    <row r="343" spans="3:9" ht="12.75">
      <c r="C343" s="46" t="s">
        <v>41</v>
      </c>
      <c r="D343" s="47">
        <v>0.0469240627842</v>
      </c>
      <c r="E343" s="48">
        <v>16.80999974211439</v>
      </c>
      <c r="F343" s="48">
        <v>52.83335843570063</v>
      </c>
      <c r="G343" s="48">
        <v>117.69755887056417</v>
      </c>
      <c r="H343" s="48">
        <v>1353.0280870990466</v>
      </c>
      <c r="I343" s="48">
        <v>2101.337540057097</v>
      </c>
    </row>
    <row r="344" spans="2:9" ht="12.75">
      <c r="B344" s="54"/>
      <c r="C344" s="55" t="s">
        <v>42</v>
      </c>
      <c r="D344" s="56">
        <v>0.0555768600186</v>
      </c>
      <c r="E344" s="57">
        <v>18.440000121459054</v>
      </c>
      <c r="F344" s="57">
        <v>58.21679023357742</v>
      </c>
      <c r="G344" s="57">
        <v>130.73019075665067</v>
      </c>
      <c r="H344" s="57">
        <v>1620.966468124945</v>
      </c>
      <c r="I344" s="58">
        <v>1620.966468124945</v>
      </c>
    </row>
    <row r="345" spans="2:9" ht="12.75">
      <c r="B345" s="54"/>
      <c r="C345" s="55"/>
      <c r="D345" s="56"/>
      <c r="E345" s="57"/>
      <c r="F345" s="57"/>
      <c r="G345" s="57"/>
      <c r="H345" s="57"/>
      <c r="I345" s="58"/>
    </row>
    <row r="346" spans="2:9" ht="12.75">
      <c r="B346" s="59"/>
      <c r="C346" s="60"/>
      <c r="D346" s="61"/>
      <c r="E346" s="58"/>
      <c r="F346" s="58"/>
      <c r="G346" s="58"/>
      <c r="H346" s="58"/>
      <c r="I346" s="58"/>
    </row>
    <row r="347" spans="2:9" ht="12.75">
      <c r="B347" s="59"/>
      <c r="C347" s="60"/>
      <c r="D347" s="61"/>
      <c r="E347" s="58"/>
      <c r="F347" s="58"/>
      <c r="G347" s="58"/>
      <c r="H347" s="58"/>
      <c r="I347" s="58"/>
    </row>
    <row r="348" spans="3:8" ht="12.75">
      <c r="C348" s="34" t="s">
        <v>17</v>
      </c>
      <c r="D348" s="34"/>
      <c r="E348" s="34"/>
      <c r="F348" s="34"/>
      <c r="G348" s="34"/>
      <c r="H348" s="34"/>
    </row>
    <row r="349" spans="4:8" ht="12.75">
      <c r="D349" s="34" t="s">
        <v>18</v>
      </c>
      <c r="E349" s="34"/>
      <c r="F349" s="34"/>
      <c r="G349" s="34"/>
      <c r="H349" s="34"/>
    </row>
    <row r="350" spans="2:9" ht="13.5" thickBot="1">
      <c r="B350" s="35"/>
      <c r="C350" s="35"/>
      <c r="D350" s="35"/>
      <c r="E350" s="35"/>
      <c r="F350" s="35"/>
      <c r="G350" s="35"/>
      <c r="H350" s="35"/>
      <c r="I350" s="36" t="s">
        <v>43</v>
      </c>
    </row>
    <row r="351" spans="2:9" ht="12.75">
      <c r="B351" s="37"/>
      <c r="C351" s="37"/>
      <c r="D351" s="34"/>
      <c r="E351" s="38"/>
      <c r="F351" s="34"/>
      <c r="G351" s="34" t="s">
        <v>20</v>
      </c>
      <c r="H351" s="34"/>
      <c r="I351" s="34"/>
    </row>
    <row r="352" spans="2:9" ht="12.75">
      <c r="B352" s="30" t="s">
        <v>21</v>
      </c>
      <c r="C352" s="39" t="s">
        <v>22</v>
      </c>
      <c r="D352" s="39" t="s">
        <v>23</v>
      </c>
      <c r="E352" s="40" t="s">
        <v>24</v>
      </c>
      <c r="F352" s="41"/>
      <c r="G352" s="41"/>
      <c r="H352" s="41"/>
      <c r="I352" s="41"/>
    </row>
    <row r="353" spans="2:9" ht="13.5" thickBot="1">
      <c r="B353" s="42"/>
      <c r="C353" s="43"/>
      <c r="D353" s="43" t="s">
        <v>25</v>
      </c>
      <c r="E353" s="43" t="s">
        <v>26</v>
      </c>
      <c r="F353" s="43" t="s">
        <v>27</v>
      </c>
      <c r="G353" s="43" t="s">
        <v>28</v>
      </c>
      <c r="H353" s="43" t="s">
        <v>29</v>
      </c>
      <c r="I353" s="44" t="s">
        <v>30</v>
      </c>
    </row>
    <row r="354" spans="2:9" ht="12.75">
      <c r="B354" s="54"/>
      <c r="C354" s="55"/>
      <c r="D354" s="56"/>
      <c r="E354" s="57"/>
      <c r="F354" s="57"/>
      <c r="G354" s="57"/>
      <c r="H354" s="57"/>
      <c r="I354" s="58"/>
    </row>
    <row r="355" spans="2:9" ht="12.75">
      <c r="B355" s="62">
        <v>1991</v>
      </c>
      <c r="C355" s="63" t="s">
        <v>31</v>
      </c>
      <c r="D355" s="64">
        <v>0.0671090584724</v>
      </c>
      <c r="E355" s="65">
        <v>20.749999999892932</v>
      </c>
      <c r="F355" s="65">
        <v>67.05733983234904</v>
      </c>
      <c r="G355" s="65">
        <v>146.72928280768676</v>
      </c>
      <c r="H355" s="65">
        <v>20.749999999892932</v>
      </c>
      <c r="I355" s="48">
        <v>1140.266775302308</v>
      </c>
    </row>
    <row r="356" spans="3:9" ht="12.75">
      <c r="C356" s="46" t="s">
        <v>32</v>
      </c>
      <c r="D356" s="47">
        <v>0.0810143888491</v>
      </c>
      <c r="E356" s="48">
        <v>20.720496894497288</v>
      </c>
      <c r="F356" s="48">
        <v>72.6499881770227</v>
      </c>
      <c r="G356" s="48">
        <v>163.86677526978386</v>
      </c>
      <c r="H356" s="48">
        <v>45.76999999997622</v>
      </c>
      <c r="I356" s="48">
        <v>752.0208421065374</v>
      </c>
    </row>
    <row r="357" spans="3:9" ht="12.75">
      <c r="C357" s="46" t="s">
        <v>33</v>
      </c>
      <c r="D357" s="47">
        <v>0.0906736471203</v>
      </c>
      <c r="E357" s="48">
        <v>11.92289222744325</v>
      </c>
      <c r="F357" s="48">
        <v>63.14999999991742</v>
      </c>
      <c r="G357" s="48">
        <v>158.1306932659509</v>
      </c>
      <c r="H357" s="48">
        <v>63.14999999991742</v>
      </c>
      <c r="I357" s="48">
        <v>422.839174660788</v>
      </c>
    </row>
    <row r="358" spans="3:9" ht="12.75">
      <c r="C358" s="46" t="s">
        <v>34</v>
      </c>
      <c r="D358" s="47">
        <v>0.0951976035258</v>
      </c>
      <c r="E358" s="48">
        <v>4.98927367451969</v>
      </c>
      <c r="F358" s="48">
        <v>41.855072463804596</v>
      </c>
      <c r="G358" s="48">
        <v>136.97931047528306</v>
      </c>
      <c r="H358" s="48">
        <v>71.28999999989216</v>
      </c>
      <c r="I358" s="48">
        <v>375.1775057465963</v>
      </c>
    </row>
    <row r="359" spans="3:9" ht="12.75">
      <c r="C359" s="46" t="s">
        <v>35</v>
      </c>
      <c r="D359" s="47">
        <v>0.1022725378062</v>
      </c>
      <c r="E359" s="48">
        <v>7.431840737968343</v>
      </c>
      <c r="F359" s="48">
        <v>26.23996707140026</v>
      </c>
      <c r="G359" s="48">
        <v>117.95328822344987</v>
      </c>
      <c r="H359" s="48">
        <v>84.01999999995013</v>
      </c>
      <c r="I359" s="48">
        <v>374.47898794057517</v>
      </c>
    </row>
    <row r="360" spans="3:9" ht="12.75">
      <c r="C360" s="46" t="s">
        <v>36</v>
      </c>
      <c r="D360" s="47">
        <v>0.113715813284</v>
      </c>
      <c r="E360" s="48">
        <v>11.189001195496173</v>
      </c>
      <c r="F360" s="48">
        <v>25.41219736438871</v>
      </c>
      <c r="G360" s="48">
        <v>104.60999999989662</v>
      </c>
      <c r="H360" s="48">
        <v>104.60999999989662</v>
      </c>
      <c r="I360" s="48">
        <v>372.0970433069444</v>
      </c>
    </row>
    <row r="361" spans="3:9" ht="12.75">
      <c r="C361" s="46" t="s">
        <v>37</v>
      </c>
      <c r="D361" s="47">
        <v>0.1278267780427</v>
      </c>
      <c r="E361" s="48">
        <v>12.408973168453286</v>
      </c>
      <c r="F361" s="48">
        <v>34.275205791348526</v>
      </c>
      <c r="G361" s="48">
        <v>90.47619047624018</v>
      </c>
      <c r="H361" s="48">
        <v>129.99999999985604</v>
      </c>
      <c r="I361" s="48">
        <v>369.96053868143076</v>
      </c>
    </row>
    <row r="362" spans="3:9" ht="12.75">
      <c r="C362" s="46" t="s">
        <v>38</v>
      </c>
      <c r="D362" s="47">
        <v>0.1478066592194</v>
      </c>
      <c r="E362" s="48">
        <v>15.630434782628866</v>
      </c>
      <c r="F362" s="48">
        <v>44.5223345288295</v>
      </c>
      <c r="G362" s="48">
        <v>82.4449475200133</v>
      </c>
      <c r="H362" s="48">
        <v>165.94999999988</v>
      </c>
      <c r="I362" s="48">
        <v>381.4115996637086</v>
      </c>
    </row>
    <row r="363" spans="3:9" ht="12.75">
      <c r="C363" s="46" t="s">
        <v>39</v>
      </c>
      <c r="D363" s="47">
        <v>0.1709099599291</v>
      </c>
      <c r="E363" s="48">
        <v>15.630757661199901</v>
      </c>
      <c r="F363" s="48">
        <v>50.295684472888794</v>
      </c>
      <c r="G363" s="48">
        <v>88.4891204412982</v>
      </c>
      <c r="H363" s="48">
        <v>207.51999999982235</v>
      </c>
      <c r="I363" s="48">
        <v>386.5482733260162</v>
      </c>
    </row>
    <row r="364" spans="3:9" ht="12.75">
      <c r="C364" s="46" t="s">
        <v>40</v>
      </c>
      <c r="D364" s="47">
        <v>0.2054843245466</v>
      </c>
      <c r="E364" s="48">
        <v>20.229578563965966</v>
      </c>
      <c r="F364" s="48">
        <v>60.75217391301126</v>
      </c>
      <c r="G364" s="48">
        <v>115.85031233576233</v>
      </c>
      <c r="H364" s="48">
        <v>269.72999999969454</v>
      </c>
      <c r="I364" s="48">
        <v>411.52058183203445</v>
      </c>
    </row>
    <row r="365" spans="3:9" ht="12.75">
      <c r="C365" s="46" t="s">
        <v>41</v>
      </c>
      <c r="D365" s="47">
        <v>0.2572875157699</v>
      </c>
      <c r="E365" s="48">
        <v>25.210288588973118</v>
      </c>
      <c r="F365" s="48">
        <v>74.07031396872974</v>
      </c>
      <c r="G365" s="48">
        <v>151.5704814692714</v>
      </c>
      <c r="H365" s="48">
        <v>362.9399999996278</v>
      </c>
      <c r="I365" s="48">
        <v>448.30613656184175</v>
      </c>
    </row>
    <row r="366" spans="2:9" ht="12.75">
      <c r="B366" s="49"/>
      <c r="C366" s="50" t="s">
        <v>42</v>
      </c>
      <c r="D366" s="51">
        <v>0.3182886773263</v>
      </c>
      <c r="E366" s="52">
        <v>23.70933598307785</v>
      </c>
      <c r="F366" s="52">
        <v>86.23178980226685</v>
      </c>
      <c r="G366" s="52">
        <v>179.89834318942846</v>
      </c>
      <c r="H366" s="52">
        <v>472.69999999960015</v>
      </c>
      <c r="I366" s="52">
        <v>472.69999999960015</v>
      </c>
    </row>
    <row r="367" spans="2:9" ht="12.75">
      <c r="B367" s="30">
        <v>1992</v>
      </c>
      <c r="C367" s="46" t="s">
        <v>31</v>
      </c>
      <c r="D367" s="47">
        <v>0.4008536605699</v>
      </c>
      <c r="E367" s="48">
        <v>25.94028287062089</v>
      </c>
      <c r="F367" s="48">
        <v>95.07748897848111</v>
      </c>
      <c r="G367" s="48">
        <v>213.59130434782335</v>
      </c>
      <c r="H367" s="48">
        <v>25.94028287062089</v>
      </c>
      <c r="I367" s="48">
        <v>497.31677018648605</v>
      </c>
    </row>
    <row r="368" spans="3:9" ht="12.75">
      <c r="C368" s="46" t="s">
        <v>32</v>
      </c>
      <c r="D368" s="47">
        <v>0.4983410307284</v>
      </c>
      <c r="E368" s="48">
        <v>24.319940104800498</v>
      </c>
      <c r="F368" s="48">
        <v>93.69032704022896</v>
      </c>
      <c r="G368" s="48">
        <v>237.157360405986</v>
      </c>
      <c r="H368" s="48">
        <v>56.56888423257222</v>
      </c>
      <c r="I368" s="48">
        <v>515.1265692525633</v>
      </c>
    </row>
    <row r="369" spans="3:9" ht="12.75">
      <c r="C369" s="46" t="s">
        <v>33</v>
      </c>
      <c r="D369" s="47">
        <v>0.6049874674181</v>
      </c>
      <c r="E369" s="48">
        <v>21.400292192240357</v>
      </c>
      <c r="F369" s="48">
        <v>90.07508294047324</v>
      </c>
      <c r="G369" s="48">
        <v>253.9802289281865</v>
      </c>
      <c r="H369" s="48">
        <v>90.07508294047324</v>
      </c>
      <c r="I369" s="48">
        <v>567.2142200428325</v>
      </c>
    </row>
    <row r="370" spans="3:9" ht="12.75">
      <c r="C370" s="46" t="s">
        <v>34</v>
      </c>
      <c r="D370" s="47">
        <v>0.7255614652283</v>
      </c>
      <c r="E370" s="48">
        <v>19.929999265071174</v>
      </c>
      <c r="F370" s="48">
        <v>81.00407619996727</v>
      </c>
      <c r="G370" s="48">
        <v>253.09820679959273</v>
      </c>
      <c r="H370" s="48">
        <v>127.95704557359299</v>
      </c>
      <c r="I370" s="48">
        <v>662.1635822288969</v>
      </c>
    </row>
    <row r="371" spans="3:9" ht="12.75">
      <c r="C371" s="46" t="s">
        <v>35</v>
      </c>
      <c r="D371" s="47">
        <v>0.9059361644186</v>
      </c>
      <c r="E371" s="48">
        <v>24.860016392070182</v>
      </c>
      <c r="F371" s="48">
        <v>81.7904022661828</v>
      </c>
      <c r="G371" s="48">
        <v>252.1104246771173</v>
      </c>
      <c r="H371" s="48">
        <v>184.6272044700671</v>
      </c>
      <c r="I371" s="48">
        <v>785.8058906637202</v>
      </c>
    </row>
    <row r="372" spans="3:9" ht="12.75">
      <c r="C372" s="46" t="s">
        <v>36</v>
      </c>
      <c r="D372" s="47">
        <v>1.0890285720637</v>
      </c>
      <c r="E372" s="48">
        <v>20.210299007392287</v>
      </c>
      <c r="F372" s="48">
        <v>80.00845153228353</v>
      </c>
      <c r="G372" s="48">
        <v>242.1512135498495</v>
      </c>
      <c r="H372" s="48">
        <v>242.1512135498495</v>
      </c>
      <c r="I372" s="48">
        <v>857.675577928552</v>
      </c>
    </row>
    <row r="373" spans="3:9" ht="12.75">
      <c r="C373" s="46" t="s">
        <v>37</v>
      </c>
      <c r="D373" s="47">
        <v>1.3267641484791</v>
      </c>
      <c r="E373" s="48">
        <v>21.8300586884413</v>
      </c>
      <c r="F373" s="48">
        <v>82.86033810541879</v>
      </c>
      <c r="G373" s="48">
        <v>230.98466572385004</v>
      </c>
      <c r="H373" s="48">
        <v>316.84302427099567</v>
      </c>
      <c r="I373" s="48">
        <v>937.9391304347042</v>
      </c>
    </row>
    <row r="374" spans="3:9" ht="12.75">
      <c r="C374" s="46" t="s">
        <v>38</v>
      </c>
      <c r="D374" s="47">
        <v>1.6205100844213</v>
      </c>
      <c r="E374" s="48">
        <v>22.14002664142891</v>
      </c>
      <c r="F374" s="48">
        <v>78.8768511588551</v>
      </c>
      <c r="G374" s="48">
        <v>225.18094728276375</v>
      </c>
      <c r="H374" s="48">
        <v>409.1321808975321</v>
      </c>
      <c r="I374" s="48">
        <v>996.3714984017472</v>
      </c>
    </row>
    <row r="375" spans="3:9" ht="12.75">
      <c r="C375" s="46" t="s">
        <v>39</v>
      </c>
      <c r="D375" s="47">
        <v>2.0196408623306</v>
      </c>
      <c r="E375" s="48">
        <v>24.629947184304847</v>
      </c>
      <c r="F375" s="48">
        <v>85.45343199796838</v>
      </c>
      <c r="G375" s="48">
        <v>233.8318512530193</v>
      </c>
      <c r="H375" s="48">
        <v>534.5311681508937</v>
      </c>
      <c r="I375" s="48">
        <v>1081.6987513006409</v>
      </c>
    </row>
    <row r="376" spans="3:9" ht="12.75">
      <c r="C376" s="46" t="s">
        <v>40</v>
      </c>
      <c r="D376" s="47">
        <v>2.5293973801068</v>
      </c>
      <c r="E376" s="48">
        <v>25.239958612639548</v>
      </c>
      <c r="F376" s="48">
        <v>90.64408568819908</v>
      </c>
      <c r="G376" s="48">
        <v>248.61241966742514</v>
      </c>
      <c r="H376" s="48">
        <v>694.6865723764776</v>
      </c>
      <c r="I376" s="48">
        <v>1130.944202526349</v>
      </c>
    </row>
    <row r="377" spans="3:9" ht="12.75">
      <c r="C377" s="46" t="s">
        <v>41</v>
      </c>
      <c r="D377" s="47">
        <v>3.0982598885128</v>
      </c>
      <c r="E377" s="48">
        <v>22.49004102241856</v>
      </c>
      <c r="F377" s="48">
        <v>91.19041086493569</v>
      </c>
      <c r="G377" s="48">
        <v>241.99538667287456</v>
      </c>
      <c r="H377" s="48">
        <v>873.4119085035994</v>
      </c>
      <c r="I377" s="48">
        <v>1104.201408390008</v>
      </c>
    </row>
    <row r="378" spans="2:9" ht="12.75">
      <c r="B378" s="49"/>
      <c r="C378" s="50" t="s">
        <v>42</v>
      </c>
      <c r="D378" s="51">
        <v>3.88025965509</v>
      </c>
      <c r="E378" s="52">
        <v>25.239966778660694</v>
      </c>
      <c r="F378" s="52">
        <v>92.12622043170123</v>
      </c>
      <c r="G378" s="52">
        <v>256.30466955857185</v>
      </c>
      <c r="H378" s="52">
        <v>1119.1007508294347</v>
      </c>
      <c r="I378" s="52">
        <v>1119.1007508294347</v>
      </c>
    </row>
    <row r="379" spans="2:9" ht="12.75">
      <c r="B379" s="30">
        <v>1993</v>
      </c>
      <c r="C379" s="46" t="s">
        <v>31</v>
      </c>
      <c r="D379" s="47">
        <v>5.0579166458253</v>
      </c>
      <c r="E379" s="48">
        <v>30.349953235487416</v>
      </c>
      <c r="F379" s="48">
        <v>99.9652836523353</v>
      </c>
      <c r="G379" s="48">
        <v>281.2219867128084</v>
      </c>
      <c r="H379" s="48">
        <v>30.349953235487416</v>
      </c>
      <c r="I379" s="48">
        <v>1161.786318387209</v>
      </c>
    </row>
    <row r="380" spans="3:9" ht="12.75">
      <c r="C380" s="46" t="s">
        <v>32</v>
      </c>
      <c r="D380" s="47">
        <v>6.3213843084293</v>
      </c>
      <c r="E380" s="48">
        <v>24.980001670190433</v>
      </c>
      <c r="F380" s="48">
        <v>104.03015033911944</v>
      </c>
      <c r="G380" s="48">
        <v>290.08608272170846</v>
      </c>
      <c r="H380" s="48">
        <v>62.9113737308046</v>
      </c>
      <c r="I380" s="48">
        <v>1168.485619012677</v>
      </c>
    </row>
    <row r="381" spans="3:9" ht="12.75">
      <c r="C381" s="46" t="s">
        <v>33</v>
      </c>
      <c r="D381" s="47">
        <v>8.0445948724789</v>
      </c>
      <c r="E381" s="48">
        <v>27.260019008048154</v>
      </c>
      <c r="F381" s="48">
        <v>107.32104517609429</v>
      </c>
      <c r="G381" s="48">
        <v>298.3180882563298</v>
      </c>
      <c r="H381" s="48">
        <v>107.32104517609429</v>
      </c>
      <c r="I381" s="48">
        <v>1229.712647901741</v>
      </c>
    </row>
    <row r="382" spans="3:9" ht="12.75">
      <c r="C382" s="46" t="s">
        <v>34</v>
      </c>
      <c r="D382" s="47">
        <v>10.2769672819025</v>
      </c>
      <c r="E382" s="48">
        <v>27.749966838736604</v>
      </c>
      <c r="F382" s="48">
        <v>103.18577789107883</v>
      </c>
      <c r="G382" s="48">
        <v>306.3010171010998</v>
      </c>
      <c r="H382" s="48">
        <v>164.85256646218264</v>
      </c>
      <c r="I382" s="48">
        <v>1316.4158068495028</v>
      </c>
    </row>
    <row r="383" spans="3:9" ht="12.75">
      <c r="C383" s="46" t="s">
        <v>35</v>
      </c>
      <c r="D383" s="47">
        <v>13.1226581300609</v>
      </c>
      <c r="E383" s="48">
        <v>27.689986453198067</v>
      </c>
      <c r="F383" s="48">
        <v>107.59152568152497</v>
      </c>
      <c r="G383" s="48">
        <v>323.54930193928715</v>
      </c>
      <c r="H383" s="48">
        <v>238.1902062365084</v>
      </c>
      <c r="I383" s="48">
        <v>1348.5190729175263</v>
      </c>
    </row>
    <row r="384" spans="3:9" ht="12.75">
      <c r="C384" s="46" t="s">
        <v>36</v>
      </c>
      <c r="D384" s="47">
        <v>17.0686429798089</v>
      </c>
      <c r="E384" s="48">
        <v>30.070011811926143</v>
      </c>
      <c r="F384" s="48">
        <v>112.1752959642738</v>
      </c>
      <c r="G384" s="48">
        <v>339.8840411986038</v>
      </c>
      <c r="H384" s="48">
        <v>339.8840411986038</v>
      </c>
      <c r="I384" s="48">
        <v>1467.3273794335776</v>
      </c>
    </row>
    <row r="385" spans="3:9" ht="12.75">
      <c r="C385" s="46" t="s">
        <v>37</v>
      </c>
      <c r="D385" s="47">
        <v>22.3121307612362</v>
      </c>
      <c r="E385" s="48">
        <v>30.72000385519815</v>
      </c>
      <c r="F385" s="48">
        <v>117.10812294330589</v>
      </c>
      <c r="G385" s="48">
        <v>341.1328284670759</v>
      </c>
      <c r="H385" s="48">
        <v>475.01643561321634</v>
      </c>
      <c r="I385" s="48">
        <v>1581.695332724592</v>
      </c>
    </row>
    <row r="386" spans="3:9" ht="12.75">
      <c r="C386" s="46" t="s">
        <v>38</v>
      </c>
      <c r="D386" s="47">
        <v>29.6662109364145</v>
      </c>
      <c r="E386" s="48">
        <v>32.96000840921411</v>
      </c>
      <c r="F386" s="48">
        <v>126.06861081335525</v>
      </c>
      <c r="G386" s="48">
        <v>369.2992782744732</v>
      </c>
      <c r="H386" s="48">
        <v>664.5419011456956</v>
      </c>
      <c r="I386" s="48">
        <v>1730.6711708621422</v>
      </c>
    </row>
    <row r="387" spans="3:9" ht="12.75">
      <c r="C387" s="46" t="s">
        <v>39</v>
      </c>
      <c r="D387" s="47">
        <v>40.2540807309468</v>
      </c>
      <c r="E387" s="48">
        <v>35.6899970044235</v>
      </c>
      <c r="F387" s="48">
        <v>135.8364445173806</v>
      </c>
      <c r="G387" s="48">
        <v>400.3866741463726</v>
      </c>
      <c r="H387" s="48">
        <v>937.406882762157</v>
      </c>
      <c r="I387" s="48">
        <v>1893.1306343492622</v>
      </c>
    </row>
    <row r="388" spans="3:9" ht="12.75">
      <c r="C388" s="46" t="s">
        <v>40</v>
      </c>
      <c r="D388" s="47">
        <v>53.9082648348533</v>
      </c>
      <c r="E388" s="48">
        <v>33.91999980118623</v>
      </c>
      <c r="F388" s="48">
        <v>141.60966700908003</v>
      </c>
      <c r="G388" s="48">
        <v>424.5542128929854</v>
      </c>
      <c r="H388" s="48">
        <v>1289.295295332573</v>
      </c>
      <c r="I388" s="48">
        <v>2031.269102230868</v>
      </c>
    </row>
    <row r="389" spans="3:9" ht="12.75">
      <c r="C389" s="46" t="s">
        <v>41</v>
      </c>
      <c r="D389" s="47">
        <v>73.078046584524</v>
      </c>
      <c r="E389" s="48">
        <v>35.560005146514875</v>
      </c>
      <c r="F389" s="48">
        <v>146.33427821691444</v>
      </c>
      <c r="G389" s="48">
        <v>456.88448072208416</v>
      </c>
      <c r="H389" s="48">
        <v>1783.328773853125</v>
      </c>
      <c r="I389" s="48">
        <v>2258.6803307066116</v>
      </c>
    </row>
    <row r="390" spans="2:9" ht="12.75">
      <c r="B390" s="49"/>
      <c r="C390" s="50" t="s">
        <v>42</v>
      </c>
      <c r="D390" s="51">
        <v>100</v>
      </c>
      <c r="E390" s="52">
        <v>36.8400014419342</v>
      </c>
      <c r="F390" s="52">
        <v>148.42201879701938</v>
      </c>
      <c r="G390" s="52">
        <v>485.86965652918946</v>
      </c>
      <c r="H390" s="52">
        <v>2477.147121296978</v>
      </c>
      <c r="I390" s="52">
        <v>2477.147121296978</v>
      </c>
    </row>
    <row r="391" spans="2:9" ht="12.75">
      <c r="B391" s="30">
        <v>1994</v>
      </c>
      <c r="C391" s="46" t="s">
        <v>31</v>
      </c>
      <c r="D391" s="47">
        <v>141.31</v>
      </c>
      <c r="E391" s="48">
        <v>41.31</v>
      </c>
      <c r="F391" s="48">
        <v>162.13049229631088</v>
      </c>
      <c r="G391" s="48">
        <v>533.3326095663789</v>
      </c>
      <c r="H391" s="48">
        <v>41.31</v>
      </c>
      <c r="I391" s="48">
        <v>2693.83805418451</v>
      </c>
    </row>
    <row r="392" spans="3:9" ht="12.75">
      <c r="C392" s="46" t="s">
        <v>32</v>
      </c>
      <c r="D392" s="47">
        <v>198.22</v>
      </c>
      <c r="E392" s="48">
        <v>40.273158304437054</v>
      </c>
      <c r="F392" s="48">
        <v>171.24425085820198</v>
      </c>
      <c r="G392" s="48">
        <v>568.1675675564287</v>
      </c>
      <c r="H392" s="48">
        <v>98.22</v>
      </c>
      <c r="I392" s="48">
        <v>3035.705572206423</v>
      </c>
    </row>
    <row r="393" spans="3:9" ht="12.75">
      <c r="C393" s="46" t="s">
        <v>33</v>
      </c>
      <c r="D393" s="47">
        <v>282.96</v>
      </c>
      <c r="E393" s="48">
        <v>42.7504792654626</v>
      </c>
      <c r="F393" s="48">
        <v>182.96</v>
      </c>
      <c r="G393" s="48">
        <v>602.9349443880459</v>
      </c>
      <c r="H393" s="48">
        <v>182.96</v>
      </c>
      <c r="I393" s="48">
        <v>3417.392789635997</v>
      </c>
    </row>
    <row r="394" spans="3:9" ht="12.75">
      <c r="C394" s="46" t="s">
        <v>34</v>
      </c>
      <c r="D394" s="47">
        <v>403.73</v>
      </c>
      <c r="E394" s="48">
        <v>42.680944303081716</v>
      </c>
      <c r="F394" s="48">
        <v>185.7051871771283</v>
      </c>
      <c r="G394" s="48">
        <v>648.9204136635029</v>
      </c>
      <c r="H394" s="48">
        <v>303.73</v>
      </c>
      <c r="I394" s="48">
        <v>3828.4935810874786</v>
      </c>
    </row>
    <row r="395" spans="3:9" ht="12.75">
      <c r="C395" s="46" t="s">
        <v>35</v>
      </c>
      <c r="D395" s="47">
        <v>581.49</v>
      </c>
      <c r="E395" s="48">
        <v>44.029425606221984</v>
      </c>
      <c r="F395" s="48">
        <v>193.35586721824237</v>
      </c>
      <c r="G395" s="48">
        <v>695.7109243847033</v>
      </c>
      <c r="H395" s="48">
        <v>481.49</v>
      </c>
      <c r="I395" s="48">
        <v>4331.190649308651</v>
      </c>
    </row>
    <row r="396" spans="3:9" ht="12.75">
      <c r="C396" s="46" t="s">
        <v>36</v>
      </c>
      <c r="D396" s="47">
        <v>857.29</v>
      </c>
      <c r="E396" s="48">
        <v>47.429878415793894</v>
      </c>
      <c r="F396" s="48">
        <v>202.97215154085384</v>
      </c>
      <c r="G396" s="48">
        <v>757.29</v>
      </c>
      <c r="H396" s="48">
        <v>757.29</v>
      </c>
      <c r="I396" s="53">
        <v>4922.6</v>
      </c>
    </row>
    <row r="397" spans="3:9" ht="12.75">
      <c r="C397" s="46" t="s">
        <v>37</v>
      </c>
      <c r="D397" s="47">
        <v>915.93</v>
      </c>
      <c r="E397" s="48">
        <v>6.840159106020138</v>
      </c>
      <c r="F397" s="48">
        <v>126.8669655462809</v>
      </c>
      <c r="G397" s="48">
        <v>548.170688557073</v>
      </c>
      <c r="H397" s="48">
        <v>815.93</v>
      </c>
      <c r="I397" s="48">
        <v>4005.0763362828775</v>
      </c>
    </row>
    <row r="398" spans="3:9" ht="12.75">
      <c r="C398" s="46" t="s">
        <v>38</v>
      </c>
      <c r="D398" s="47">
        <v>932.97</v>
      </c>
      <c r="E398" s="48">
        <v>1.8604041793586878</v>
      </c>
      <c r="F398" s="48">
        <v>60.44471959964919</v>
      </c>
      <c r="G398" s="48">
        <v>370.6739985874282</v>
      </c>
      <c r="H398" s="48">
        <v>832.97</v>
      </c>
      <c r="I398" s="48">
        <v>3044.891007482198</v>
      </c>
    </row>
    <row r="399" spans="3:9" ht="12.75">
      <c r="C399" s="46" t="s">
        <v>39</v>
      </c>
      <c r="D399" s="47">
        <v>947.24</v>
      </c>
      <c r="E399" s="48">
        <v>1.5295239932687998</v>
      </c>
      <c r="F399" s="48">
        <v>10.492365477259735</v>
      </c>
      <c r="G399" s="48">
        <v>234.76109697483744</v>
      </c>
      <c r="H399" s="48">
        <v>847.24</v>
      </c>
      <c r="I399" s="48">
        <v>2253.152730852886</v>
      </c>
    </row>
    <row r="400" spans="3:9" ht="12.75">
      <c r="C400" s="46" t="s">
        <v>40</v>
      </c>
      <c r="D400" s="47">
        <v>972.06</v>
      </c>
      <c r="E400" s="48">
        <v>2.620244077530498</v>
      </c>
      <c r="F400" s="48">
        <v>6.12819756968328</v>
      </c>
      <c r="G400" s="48">
        <v>140.7698214153023</v>
      </c>
      <c r="H400" s="48">
        <v>872.06</v>
      </c>
      <c r="I400" s="48">
        <v>1703.174342520359</v>
      </c>
    </row>
    <row r="401" spans="3:9" ht="12.75">
      <c r="C401" s="46" t="s">
        <v>41</v>
      </c>
      <c r="D401" s="47">
        <v>999.37</v>
      </c>
      <c r="E401" s="48">
        <v>2.809497356130297</v>
      </c>
      <c r="F401" s="48">
        <v>7.117056282624312</v>
      </c>
      <c r="G401" s="48">
        <v>71.86366059605496</v>
      </c>
      <c r="H401" s="48">
        <v>899.37</v>
      </c>
      <c r="I401" s="48">
        <v>1267.537922410258</v>
      </c>
    </row>
    <row r="402" spans="2:9" ht="12.75">
      <c r="B402" s="54"/>
      <c r="C402" s="46" t="s">
        <v>42</v>
      </c>
      <c r="D402" s="47">
        <v>1016.46</v>
      </c>
      <c r="E402" s="48">
        <v>1.7100773487296994</v>
      </c>
      <c r="F402" s="48">
        <v>7.307546134031506</v>
      </c>
      <c r="G402" s="48">
        <v>18.566646059093195</v>
      </c>
      <c r="H402" s="48">
        <v>916.46</v>
      </c>
      <c r="I402" s="48">
        <v>916.46</v>
      </c>
    </row>
    <row r="403" spans="2:9" ht="12.75">
      <c r="B403" s="54"/>
      <c r="C403" s="55"/>
      <c r="D403" s="56"/>
      <c r="E403" s="57"/>
      <c r="F403" s="57"/>
      <c r="G403" s="57"/>
      <c r="H403" s="57"/>
      <c r="I403" s="58"/>
    </row>
    <row r="404" spans="2:9" ht="12.75">
      <c r="B404" s="59"/>
      <c r="C404" s="60"/>
      <c r="D404" s="61"/>
      <c r="E404" s="58"/>
      <c r="F404" s="58"/>
      <c r="G404" s="58"/>
      <c r="H404" s="58"/>
      <c r="I404" s="58"/>
    </row>
    <row r="405" spans="2:9" ht="12.75">
      <c r="B405" s="59"/>
      <c r="C405" s="60"/>
      <c r="D405" s="61"/>
      <c r="E405" s="58"/>
      <c r="F405" s="58"/>
      <c r="G405" s="58"/>
      <c r="H405" s="58"/>
      <c r="I405" s="58"/>
    </row>
    <row r="406" spans="3:8" ht="12.75">
      <c r="C406" s="34" t="s">
        <v>17</v>
      </c>
      <c r="D406" s="34"/>
      <c r="E406" s="34"/>
      <c r="F406" s="34"/>
      <c r="G406" s="34"/>
      <c r="H406" s="34"/>
    </row>
    <row r="407" spans="4:8" ht="12.75">
      <c r="D407" s="34" t="s">
        <v>18</v>
      </c>
      <c r="E407" s="34"/>
      <c r="F407" s="34"/>
      <c r="G407" s="34"/>
      <c r="H407" s="34"/>
    </row>
    <row r="408" spans="2:9" ht="9.75" customHeight="1" thickBot="1">
      <c r="B408" s="35"/>
      <c r="C408" s="35"/>
      <c r="D408" s="35"/>
      <c r="E408" s="35"/>
      <c r="F408" s="35"/>
      <c r="G408" s="35"/>
      <c r="H408" s="35"/>
      <c r="I408" s="36" t="s">
        <v>43</v>
      </c>
    </row>
    <row r="409" spans="2:9" ht="12.75">
      <c r="B409" s="37"/>
      <c r="C409" s="37"/>
      <c r="D409" s="34"/>
      <c r="E409" s="38"/>
      <c r="F409" s="34"/>
      <c r="G409" s="34" t="s">
        <v>20</v>
      </c>
      <c r="H409" s="34"/>
      <c r="I409" s="34"/>
    </row>
    <row r="410" spans="2:9" ht="12.75">
      <c r="B410" s="30" t="s">
        <v>21</v>
      </c>
      <c r="C410" s="39" t="s">
        <v>22</v>
      </c>
      <c r="D410" s="39" t="s">
        <v>23</v>
      </c>
      <c r="E410" s="40" t="s">
        <v>24</v>
      </c>
      <c r="F410" s="41"/>
      <c r="G410" s="41"/>
      <c r="H410" s="41"/>
      <c r="I410" s="41"/>
    </row>
    <row r="411" spans="2:9" ht="13.5" thickBot="1">
      <c r="B411" s="42"/>
      <c r="C411" s="43"/>
      <c r="D411" s="43" t="s">
        <v>25</v>
      </c>
      <c r="E411" s="43" t="s">
        <v>26</v>
      </c>
      <c r="F411" s="43" t="s">
        <v>27</v>
      </c>
      <c r="G411" s="43" t="s">
        <v>28</v>
      </c>
      <c r="H411" s="43" t="s">
        <v>29</v>
      </c>
      <c r="I411" s="44" t="s">
        <v>30</v>
      </c>
    </row>
    <row r="412" spans="3:9" ht="7.5" customHeight="1">
      <c r="C412" s="46"/>
      <c r="D412" s="47"/>
      <c r="E412" s="48"/>
      <c r="F412" s="48"/>
      <c r="G412" s="48"/>
      <c r="H412" s="48"/>
      <c r="I412" s="48"/>
    </row>
    <row r="413" spans="2:11" ht="12.75">
      <c r="B413" s="30">
        <v>1995</v>
      </c>
      <c r="C413" s="46" t="s">
        <v>31</v>
      </c>
      <c r="D413" s="47">
        <v>1033.74</v>
      </c>
      <c r="E413" s="48">
        <v>1.700017708517798</v>
      </c>
      <c r="F413" s="53">
        <v>6.35</v>
      </c>
      <c r="G413" s="48">
        <v>12.862336641446404</v>
      </c>
      <c r="H413" s="48">
        <v>1.700017708517798</v>
      </c>
      <c r="I413" s="48">
        <v>631.54</v>
      </c>
      <c r="K413" s="66"/>
    </row>
    <row r="414" spans="3:9" ht="12.75">
      <c r="C414" s="46" t="s">
        <v>32</v>
      </c>
      <c r="D414" s="47">
        <v>1044.28</v>
      </c>
      <c r="E414" s="48">
        <v>1.019598738560945</v>
      </c>
      <c r="F414" s="48">
        <v>4.493831113601576</v>
      </c>
      <c r="G414" s="48">
        <v>11.93071588582697</v>
      </c>
      <c r="H414" s="48">
        <v>2.736949806190103</v>
      </c>
      <c r="I414" s="48">
        <v>426.82877610735545</v>
      </c>
    </row>
    <row r="415" spans="3:9" ht="12.75">
      <c r="C415" s="46" t="s">
        <v>33</v>
      </c>
      <c r="D415" s="47">
        <v>1060.47</v>
      </c>
      <c r="E415" s="48">
        <v>1.5503504807139912</v>
      </c>
      <c r="F415" s="48">
        <v>4.329732601381253</v>
      </c>
      <c r="G415" s="48">
        <v>11.953675942738906</v>
      </c>
      <c r="H415" s="48">
        <v>4.329732601381253</v>
      </c>
      <c r="I415" s="48">
        <v>274.77735368956746</v>
      </c>
    </row>
    <row r="416" spans="3:9" ht="12.75">
      <c r="C416" s="46" t="s">
        <v>34</v>
      </c>
      <c r="D416" s="47">
        <v>1086.24</v>
      </c>
      <c r="E416" s="48">
        <v>2.43</v>
      </c>
      <c r="F416" s="48">
        <v>5.078646468164139</v>
      </c>
      <c r="G416" s="48">
        <v>11.746188506882294</v>
      </c>
      <c r="H416" s="48">
        <v>6.865002065993742</v>
      </c>
      <c r="I416" s="48">
        <v>169.05109850642756</v>
      </c>
    </row>
    <row r="417" spans="3:9" ht="12.75">
      <c r="C417" s="46" t="s">
        <v>35</v>
      </c>
      <c r="D417" s="47">
        <v>1115.24</v>
      </c>
      <c r="E417" s="48">
        <v>2.67</v>
      </c>
      <c r="F417" s="48">
        <v>6.795112421955807</v>
      </c>
      <c r="G417" s="48">
        <v>11.594304411779422</v>
      </c>
      <c r="H417" s="48">
        <v>9.71804104440903</v>
      </c>
      <c r="I417" s="48">
        <v>91.79005657878898</v>
      </c>
    </row>
    <row r="418" spans="3:9" ht="12.75">
      <c r="C418" s="46" t="s">
        <v>36</v>
      </c>
      <c r="D418" s="47">
        <v>1140.44</v>
      </c>
      <c r="E418" s="48">
        <v>2.26</v>
      </c>
      <c r="F418" s="48">
        <v>7.540995973483455</v>
      </c>
      <c r="G418" s="48">
        <v>12.197233535997487</v>
      </c>
      <c r="H418" s="48">
        <v>12.197233535997487</v>
      </c>
      <c r="I418" s="48">
        <v>33.02849677472035</v>
      </c>
    </row>
    <row r="419" spans="3:9" ht="12.75">
      <c r="C419" s="46" t="s">
        <v>37</v>
      </c>
      <c r="D419" s="47">
        <v>1167.35</v>
      </c>
      <c r="E419" s="48">
        <v>2.36</v>
      </c>
      <c r="F419" s="48">
        <v>7.467042274267177</v>
      </c>
      <c r="G419" s="48">
        <v>12.924913421169727</v>
      </c>
      <c r="H419" s="48">
        <v>14.844656946657997</v>
      </c>
      <c r="I419" s="48">
        <v>27.449695937462472</v>
      </c>
    </row>
    <row r="420" spans="3:9" ht="12.75">
      <c r="C420" s="46" t="s">
        <v>38</v>
      </c>
      <c r="D420" s="47">
        <v>1178.91</v>
      </c>
      <c r="E420" s="48">
        <v>0.99</v>
      </c>
      <c r="F420" s="48">
        <v>5.709085039991391</v>
      </c>
      <c r="G420" s="48">
        <v>12.892136208679684</v>
      </c>
      <c r="H420" s="48">
        <v>15.981937311847005</v>
      </c>
      <c r="I420" s="48">
        <v>26.360976237178058</v>
      </c>
    </row>
    <row r="421" spans="3:9" ht="12.75">
      <c r="C421" s="46" t="s">
        <v>39</v>
      </c>
      <c r="D421" s="47">
        <v>1190.58</v>
      </c>
      <c r="E421" s="48">
        <v>0.99</v>
      </c>
      <c r="F421" s="48">
        <v>4.396548700501546</v>
      </c>
      <c r="G421" s="48">
        <v>12.269088234462068</v>
      </c>
      <c r="H421" s="48">
        <v>17.13003954902308</v>
      </c>
      <c r="I421" s="48">
        <v>25.689371225877267</v>
      </c>
    </row>
    <row r="422" spans="3:9" ht="12.75">
      <c r="C422" s="46" t="s">
        <v>40</v>
      </c>
      <c r="D422" s="47">
        <v>1207.37</v>
      </c>
      <c r="E422" s="48">
        <v>1.41</v>
      </c>
      <c r="F422" s="48">
        <v>3.4282777230479233</v>
      </c>
      <c r="G422" s="48">
        <v>11.151310944174387</v>
      </c>
      <c r="H422" s="48">
        <v>18.781850736871085</v>
      </c>
      <c r="I422" s="48">
        <v>24.20735345554801</v>
      </c>
    </row>
    <row r="423" spans="3:9" ht="12.75">
      <c r="C423" s="46" t="s">
        <v>41</v>
      </c>
      <c r="D423" s="47">
        <v>1225.12</v>
      </c>
      <c r="E423" s="48">
        <v>1.47</v>
      </c>
      <c r="F423" s="48">
        <v>3.919722455488528</v>
      </c>
      <c r="G423" s="48">
        <v>9.852587783795407</v>
      </c>
      <c r="H423" s="48">
        <v>20.528107352970103</v>
      </c>
      <c r="I423" s="48">
        <v>22.58923121566585</v>
      </c>
    </row>
    <row r="424" spans="2:9" ht="12.75">
      <c r="B424" s="49"/>
      <c r="C424" s="50" t="s">
        <v>42</v>
      </c>
      <c r="D424" s="51">
        <v>1244.23</v>
      </c>
      <c r="E424" s="52">
        <v>1.56</v>
      </c>
      <c r="F424" s="52">
        <v>4.506207058744494</v>
      </c>
      <c r="G424" s="52">
        <v>9.100873347129168</v>
      </c>
      <c r="H424" s="52">
        <v>22.408161659091363</v>
      </c>
      <c r="I424" s="52">
        <v>22.408161659091363</v>
      </c>
    </row>
    <row r="425" spans="2:9" ht="12.75">
      <c r="B425" s="30">
        <v>1996</v>
      </c>
      <c r="C425" s="46" t="s">
        <v>31</v>
      </c>
      <c r="D425" s="47">
        <v>1260.9</v>
      </c>
      <c r="E425" s="45">
        <v>1.34</v>
      </c>
      <c r="F425" s="48">
        <v>4.43</v>
      </c>
      <c r="G425" s="45">
        <v>8.01</v>
      </c>
      <c r="H425" s="45">
        <v>1.34</v>
      </c>
      <c r="I425" s="45">
        <v>21.97</v>
      </c>
    </row>
    <row r="426" spans="3:9" ht="12.75">
      <c r="C426" s="46" t="s">
        <v>32</v>
      </c>
      <c r="D426" s="47">
        <v>1273.89</v>
      </c>
      <c r="E426" s="45">
        <v>1.03</v>
      </c>
      <c r="F426" s="48">
        <v>3.98</v>
      </c>
      <c r="G426" s="45">
        <v>8.06</v>
      </c>
      <c r="H426" s="45">
        <v>2.38</v>
      </c>
      <c r="I426" s="45">
        <v>21.99</v>
      </c>
    </row>
    <row r="427" spans="3:9" ht="12.75">
      <c r="C427" s="46" t="s">
        <v>33</v>
      </c>
      <c r="D427" s="47">
        <v>1278.35</v>
      </c>
      <c r="E427" s="45">
        <v>0.35</v>
      </c>
      <c r="F427" s="48">
        <v>2.74</v>
      </c>
      <c r="G427" s="45">
        <v>7.37</v>
      </c>
      <c r="H427" s="45">
        <v>2.74</v>
      </c>
      <c r="I427" s="45">
        <v>20.55</v>
      </c>
    </row>
    <row r="428" spans="3:9" ht="12.75">
      <c r="C428" s="46" t="s">
        <v>34</v>
      </c>
      <c r="D428" s="47">
        <v>1294.46</v>
      </c>
      <c r="E428" s="45">
        <v>1.26</v>
      </c>
      <c r="F428" s="48">
        <v>2.66</v>
      </c>
      <c r="G428" s="45">
        <v>7.21</v>
      </c>
      <c r="H428" s="45">
        <v>4.04</v>
      </c>
      <c r="I428" s="45">
        <v>19.17</v>
      </c>
    </row>
    <row r="429" spans="3:9" ht="12.75">
      <c r="C429" s="46" t="s">
        <v>35</v>
      </c>
      <c r="D429" s="47">
        <v>1310.25</v>
      </c>
      <c r="E429" s="45">
        <v>1.22</v>
      </c>
      <c r="F429" s="48">
        <v>2.85424958198901</v>
      </c>
      <c r="G429" s="48">
        <v>6.948707065430337</v>
      </c>
      <c r="H429" s="48">
        <v>5.30609292494153</v>
      </c>
      <c r="I429" s="48">
        <v>17.485922312686064</v>
      </c>
    </row>
    <row r="430" spans="3:9" ht="12.75">
      <c r="C430" s="46" t="s">
        <v>36</v>
      </c>
      <c r="D430" s="47">
        <v>1325.84</v>
      </c>
      <c r="E430" s="45">
        <v>1.19</v>
      </c>
      <c r="F430" s="48">
        <v>3.7149450463488165</v>
      </c>
      <c r="G430" s="48">
        <v>6.5590766980381465</v>
      </c>
      <c r="H430" s="48">
        <v>6.5590766980381465</v>
      </c>
      <c r="I430" s="48">
        <v>16.256883308196834</v>
      </c>
    </row>
    <row r="431" spans="3:9" ht="12.75">
      <c r="C431" s="46" t="s">
        <v>37</v>
      </c>
      <c r="D431" s="47">
        <v>1340.56</v>
      </c>
      <c r="E431" s="45">
        <v>1.11</v>
      </c>
      <c r="F431" s="48">
        <v>3.5613305934520945</v>
      </c>
      <c r="G431" s="48">
        <v>6.317709572527552</v>
      </c>
      <c r="H431" s="48">
        <v>7.742137707658547</v>
      </c>
      <c r="I431" s="48">
        <v>14.837880669893355</v>
      </c>
    </row>
    <row r="432" spans="3:9" ht="12.75">
      <c r="C432" s="46" t="s">
        <v>38</v>
      </c>
      <c r="D432" s="47">
        <v>1346.46</v>
      </c>
      <c r="E432" s="45">
        <v>0.44</v>
      </c>
      <c r="F432" s="48">
        <v>2.763594733829433</v>
      </c>
      <c r="G432" s="48">
        <v>5.696724206956638</v>
      </c>
      <c r="H432" s="48">
        <v>8.216326563416732</v>
      </c>
      <c r="I432" s="48">
        <v>14.212280835687196</v>
      </c>
    </row>
    <row r="433" spans="3:9" ht="12.75">
      <c r="C433" s="46" t="s">
        <v>39</v>
      </c>
      <c r="D433" s="47">
        <v>1348.48</v>
      </c>
      <c r="E433" s="45">
        <v>0.15</v>
      </c>
      <c r="F433" s="48">
        <v>1.7075966934170017</v>
      </c>
      <c r="G433" s="48">
        <v>5.485978018539539</v>
      </c>
      <c r="H433" s="48">
        <v>8.378675968269533</v>
      </c>
      <c r="I433" s="48">
        <v>13.262443514925515</v>
      </c>
    </row>
    <row r="434" spans="3:9" ht="12.75">
      <c r="C434" s="46" t="s">
        <v>40</v>
      </c>
      <c r="D434" s="47">
        <v>1352.53</v>
      </c>
      <c r="E434" s="48">
        <v>0.3</v>
      </c>
      <c r="F434" s="48">
        <v>0.8929104254938203</v>
      </c>
      <c r="G434" s="48">
        <v>4.4860405111011525</v>
      </c>
      <c r="H434" s="48">
        <v>8.70417848790015</v>
      </c>
      <c r="I434" s="48">
        <v>12.022826474071756</v>
      </c>
    </row>
    <row r="435" spans="3:9" ht="12.75">
      <c r="C435" s="46" t="s">
        <v>41</v>
      </c>
      <c r="D435" s="47">
        <v>1356.86</v>
      </c>
      <c r="E435" s="45">
        <v>0.32</v>
      </c>
      <c r="F435" s="48">
        <v>0.77</v>
      </c>
      <c r="G435" s="45">
        <v>3.56</v>
      </c>
      <c r="H435" s="45">
        <v>9.05</v>
      </c>
      <c r="I435" s="45">
        <v>10.75</v>
      </c>
    </row>
    <row r="436" spans="2:9" ht="12.75">
      <c r="B436" s="49"/>
      <c r="C436" s="50" t="s">
        <v>42</v>
      </c>
      <c r="D436" s="51">
        <v>1363.24</v>
      </c>
      <c r="E436" s="67">
        <v>0.47</v>
      </c>
      <c r="F436" s="52">
        <v>1.0945657332700476</v>
      </c>
      <c r="G436" s="52">
        <v>2.8208531949556637</v>
      </c>
      <c r="H436" s="52">
        <v>9.564951817589984</v>
      </c>
      <c r="I436" s="52">
        <v>9.564951817589984</v>
      </c>
    </row>
    <row r="437" spans="2:9" ht="12.75">
      <c r="B437" s="68" t="s">
        <v>44</v>
      </c>
      <c r="C437" s="46" t="s">
        <v>31</v>
      </c>
      <c r="D437" s="47">
        <v>1379.33</v>
      </c>
      <c r="E437" s="45">
        <v>1.18</v>
      </c>
      <c r="F437" s="48">
        <v>1.981471760330633</v>
      </c>
      <c r="G437" s="48">
        <v>2.8920749537506785</v>
      </c>
      <c r="H437" s="48">
        <v>1.180276400340352</v>
      </c>
      <c r="I437" s="48">
        <v>9.392497422475987</v>
      </c>
    </row>
    <row r="438" spans="3:9" ht="12.75">
      <c r="C438" s="46" t="s">
        <v>32</v>
      </c>
      <c r="D438" s="47">
        <v>1386.23</v>
      </c>
      <c r="E438" s="48">
        <v>0.5</v>
      </c>
      <c r="F438" s="48">
        <v>2.1645564022817476</v>
      </c>
      <c r="G438" s="48">
        <v>2.953671107942313</v>
      </c>
      <c r="H438" s="48">
        <v>1.6864235204365974</v>
      </c>
      <c r="I438" s="48">
        <v>8.818657811898989</v>
      </c>
    </row>
    <row r="439" spans="3:9" ht="12.75">
      <c r="C439" s="46" t="s">
        <v>33</v>
      </c>
      <c r="D439" s="47">
        <v>1393.3</v>
      </c>
      <c r="E439" s="45">
        <v>0.51</v>
      </c>
      <c r="F439" s="48">
        <v>2.2050409318975284</v>
      </c>
      <c r="G439" s="48">
        <v>3.3237422876127187</v>
      </c>
      <c r="H439" s="48">
        <v>2.2050409318975284</v>
      </c>
      <c r="I439" s="48">
        <v>8.992060077443575</v>
      </c>
    </row>
    <row r="440" spans="3:9" ht="12.75">
      <c r="C440" s="46" t="s">
        <v>34</v>
      </c>
      <c r="D440" s="47">
        <v>1405.56</v>
      </c>
      <c r="E440" s="45">
        <v>0.88</v>
      </c>
      <c r="F440" s="48">
        <v>1.9016479015174115</v>
      </c>
      <c r="G440" s="48">
        <v>3.920800277997527</v>
      </c>
      <c r="H440" s="48">
        <v>3.104369003256946</v>
      </c>
      <c r="I440" s="48">
        <v>8.582729477929018</v>
      </c>
    </row>
    <row r="441" spans="3:9" ht="12.75">
      <c r="C441" s="46" t="s">
        <v>35</v>
      </c>
      <c r="D441" s="47">
        <v>1411.32</v>
      </c>
      <c r="E441" s="45">
        <v>0.41</v>
      </c>
      <c r="F441" s="48">
        <v>1.8099449586287841</v>
      </c>
      <c r="G441" s="48">
        <v>4.013678640390306</v>
      </c>
      <c r="H441" s="48">
        <v>3.526891816554678</v>
      </c>
      <c r="I441" s="48">
        <v>7.7137950772753205</v>
      </c>
    </row>
    <row r="442" spans="3:9" ht="12.75">
      <c r="C442" s="46" t="s">
        <v>36</v>
      </c>
      <c r="D442" s="47">
        <v>1418.94</v>
      </c>
      <c r="E442" s="45">
        <v>0.54</v>
      </c>
      <c r="F442" s="48">
        <v>1.8402354123304487</v>
      </c>
      <c r="G442" s="48">
        <v>4.08585428831314</v>
      </c>
      <c r="H442" s="48">
        <v>4.08585428831314</v>
      </c>
      <c r="I442" s="48">
        <v>7.021963434501921</v>
      </c>
    </row>
    <row r="443" spans="3:9" ht="12.75">
      <c r="C443" s="46" t="s">
        <v>37</v>
      </c>
      <c r="D443" s="47">
        <v>1422.06</v>
      </c>
      <c r="E443" s="45">
        <v>0.22</v>
      </c>
      <c r="F443" s="48">
        <v>1.173909331512002</v>
      </c>
      <c r="G443" s="48">
        <v>3.097880855197821</v>
      </c>
      <c r="H443" s="48">
        <v>4.314720812182737</v>
      </c>
      <c r="I443" s="48">
        <v>6.079548845258698</v>
      </c>
    </row>
    <row r="444" spans="3:9" ht="12.75">
      <c r="C444" s="46" t="s">
        <v>38</v>
      </c>
      <c r="D444" s="47">
        <v>1421.78</v>
      </c>
      <c r="E444" s="45">
        <v>-0.02</v>
      </c>
      <c r="F444" s="48">
        <v>0.7411501289572797</v>
      </c>
      <c r="G444" s="48">
        <v>2.5645094969810156</v>
      </c>
      <c r="H444" s="48">
        <v>4.294181508758532</v>
      </c>
      <c r="I444" s="48">
        <v>5.5939277809961</v>
      </c>
    </row>
    <row r="445" spans="3:9" ht="12.75">
      <c r="C445" s="46" t="s">
        <v>39</v>
      </c>
      <c r="D445" s="47">
        <v>1422.63</v>
      </c>
      <c r="E445" s="45">
        <v>0.06</v>
      </c>
      <c r="F445" s="48">
        <v>0.2600532792084165</v>
      </c>
      <c r="G445" s="48">
        <v>2.1050742840737824</v>
      </c>
      <c r="H445" s="48">
        <v>4.356532965582005</v>
      </c>
      <c r="I445" s="48">
        <v>5.4987838158519375</v>
      </c>
    </row>
    <row r="446" spans="3:9" ht="12.75">
      <c r="C446" s="46" t="s">
        <v>40</v>
      </c>
      <c r="D446" s="47">
        <v>1425.9</v>
      </c>
      <c r="E446" s="48">
        <v>0.23</v>
      </c>
      <c r="F446" s="48">
        <v>0.27003080038818794</v>
      </c>
      <c r="G446" s="48">
        <v>1.447110048663891</v>
      </c>
      <c r="H446" s="48">
        <v>4.596402687714574</v>
      </c>
      <c r="I446" s="48">
        <v>5.424648621472361</v>
      </c>
    </row>
    <row r="447" spans="3:9" ht="12.75">
      <c r="C447" s="46" t="s">
        <v>41</v>
      </c>
      <c r="D447" s="47">
        <v>1428.32</v>
      </c>
      <c r="E447" s="45">
        <v>0.17</v>
      </c>
      <c r="F447" s="48">
        <v>0.4599867771385213</v>
      </c>
      <c r="G447" s="48">
        <v>1.2045460986877643</v>
      </c>
      <c r="H447" s="48">
        <v>4.773920953023669</v>
      </c>
      <c r="I447" s="48">
        <v>5.266571348554749</v>
      </c>
    </row>
    <row r="448" spans="2:9" ht="12.75">
      <c r="B448" s="49"/>
      <c r="C448" s="50" t="s">
        <v>42</v>
      </c>
      <c r="D448" s="51">
        <v>1434.46</v>
      </c>
      <c r="E448" s="67">
        <v>0.43</v>
      </c>
      <c r="F448" s="52">
        <v>0.8315584516001895</v>
      </c>
      <c r="G448" s="52">
        <v>1.093774225830546</v>
      </c>
      <c r="H448" s="52">
        <v>5.2243185352542465</v>
      </c>
      <c r="I448" s="52">
        <v>5.2243185352542465</v>
      </c>
    </row>
    <row r="449" spans="2:9" ht="12.75">
      <c r="B449" s="68" t="s">
        <v>45</v>
      </c>
      <c r="C449" s="46" t="s">
        <v>31</v>
      </c>
      <c r="D449" s="47">
        <v>1444.64</v>
      </c>
      <c r="E449" s="48">
        <v>0.71</v>
      </c>
      <c r="F449" s="48">
        <v>1.3142576618276225</v>
      </c>
      <c r="G449" s="48">
        <v>1.5878373626991849</v>
      </c>
      <c r="H449" s="48">
        <v>0.7096747208008569</v>
      </c>
      <c r="I449" s="48">
        <v>4.7349075275677555</v>
      </c>
    </row>
    <row r="450" spans="3:9" ht="12.75">
      <c r="C450" s="46" t="s">
        <v>32</v>
      </c>
      <c r="D450" s="47">
        <v>1451.29</v>
      </c>
      <c r="E450" s="48">
        <v>0.46</v>
      </c>
      <c r="F450" s="48">
        <v>1.6081830402150832</v>
      </c>
      <c r="G450" s="48">
        <v>2.075567246690757</v>
      </c>
      <c r="H450" s="48">
        <v>1.173263806589242</v>
      </c>
      <c r="I450" s="48">
        <v>4.693304862829395</v>
      </c>
    </row>
    <row r="451" spans="3:9" ht="12.75">
      <c r="C451" s="46" t="s">
        <v>33</v>
      </c>
      <c r="D451" s="47">
        <v>1456.22</v>
      </c>
      <c r="E451" s="48">
        <v>0.34</v>
      </c>
      <c r="F451" s="48">
        <v>1.5169471438729598</v>
      </c>
      <c r="G451" s="48">
        <v>2.361119897654329</v>
      </c>
      <c r="H451" s="48">
        <v>1.5169471438729598</v>
      </c>
      <c r="I451" s="48">
        <v>4.515897509509803</v>
      </c>
    </row>
    <row r="452" spans="3:9" ht="12.75">
      <c r="C452" s="46" t="s">
        <v>34</v>
      </c>
      <c r="D452" s="47">
        <v>1459.71</v>
      </c>
      <c r="E452" s="48">
        <v>0.24</v>
      </c>
      <c r="F452" s="48">
        <v>1.04316646361724</v>
      </c>
      <c r="G452" s="48">
        <v>2.3711340206185483</v>
      </c>
      <c r="H452" s="48">
        <v>1.7602442731062595</v>
      </c>
      <c r="I452" s="48">
        <v>3.852556987962097</v>
      </c>
    </row>
    <row r="453" spans="3:9" ht="12.75">
      <c r="C453" s="46" t="s">
        <v>35</v>
      </c>
      <c r="D453" s="47">
        <v>1467.01</v>
      </c>
      <c r="E453" s="48">
        <v>0.5</v>
      </c>
      <c r="F453" s="48">
        <v>1.0831742794341626</v>
      </c>
      <c r="G453" s="48">
        <v>2.7087767447070643</v>
      </c>
      <c r="H453" s="48">
        <v>2.2691465778062803</v>
      </c>
      <c r="I453" s="48">
        <v>3.9459513079953545</v>
      </c>
    </row>
    <row r="454" spans="3:9" ht="12.75">
      <c r="C454" s="46" t="s">
        <v>36</v>
      </c>
      <c r="D454" s="47">
        <v>1467.3</v>
      </c>
      <c r="E454" s="48">
        <v>0.02</v>
      </c>
      <c r="F454" s="48">
        <v>0.7608740437571093</v>
      </c>
      <c r="G454" s="48">
        <v>2.2893632447053225</v>
      </c>
      <c r="H454" s="48">
        <v>2.2893632447053225</v>
      </c>
      <c r="I454" s="48">
        <v>3.4081779356420983</v>
      </c>
    </row>
    <row r="455" spans="3:9" ht="12.75">
      <c r="C455" s="46" t="s">
        <v>37</v>
      </c>
      <c r="D455" s="47">
        <v>1465.54</v>
      </c>
      <c r="E455" s="48">
        <v>-0.12</v>
      </c>
      <c r="F455" s="48">
        <v>0.39939440025758</v>
      </c>
      <c r="G455" s="48">
        <v>1.446727212315868</v>
      </c>
      <c r="H455" s="48">
        <v>2.166668990421483</v>
      </c>
      <c r="I455" s="48">
        <v>3.057536250228554</v>
      </c>
    </row>
    <row r="456" spans="3:9" ht="12.75">
      <c r="C456" s="46" t="s">
        <v>38</v>
      </c>
      <c r="D456" s="47">
        <v>1458.07</v>
      </c>
      <c r="E456" s="48">
        <v>-0.51</v>
      </c>
      <c r="F456" s="48">
        <v>-0.6094027988902684</v>
      </c>
      <c r="G456" s="48">
        <v>0.4671705861681641</v>
      </c>
      <c r="H456" s="48">
        <v>1.6459155361599365</v>
      </c>
      <c r="I456" s="48">
        <v>2.552434272531623</v>
      </c>
    </row>
    <row r="457" spans="2:9" ht="12.75">
      <c r="B457" s="54"/>
      <c r="C457" s="55" t="s">
        <v>39</v>
      </c>
      <c r="D457" s="69">
        <v>1454.86</v>
      </c>
      <c r="E457" s="70">
        <v>-0.22</v>
      </c>
      <c r="F457" s="70">
        <v>-0.8478157159408473</v>
      </c>
      <c r="G457" s="70">
        <v>-0.09339248190521898</v>
      </c>
      <c r="H457" s="48">
        <v>1.422137947380886</v>
      </c>
      <c r="I457" s="48">
        <v>2.2655223072759467</v>
      </c>
    </row>
    <row r="458" spans="2:9" ht="12.75">
      <c r="B458" s="54"/>
      <c r="C458" s="55" t="s">
        <v>40</v>
      </c>
      <c r="D458" s="71">
        <v>1455.15</v>
      </c>
      <c r="E458" s="70">
        <v>0.02</v>
      </c>
      <c r="F458" s="70">
        <v>-0.708953696248471</v>
      </c>
      <c r="G458" s="70">
        <v>-0.31239081735412455</v>
      </c>
      <c r="H458" s="48">
        <v>1.4423546142799504</v>
      </c>
      <c r="I458" s="48">
        <v>2.051335998316861</v>
      </c>
    </row>
    <row r="459" spans="3:9" ht="12.75">
      <c r="C459" s="46" t="s">
        <v>41</v>
      </c>
      <c r="D459" s="47">
        <v>1453.4</v>
      </c>
      <c r="E459" s="65">
        <v>-0.12</v>
      </c>
      <c r="F459" s="70">
        <v>-0.32028640600244573</v>
      </c>
      <c r="G459" s="70">
        <v>-0.9277373705700698</v>
      </c>
      <c r="H459" s="48">
        <v>1.320357486440904</v>
      </c>
      <c r="I459" s="48">
        <v>1.7559090399910549</v>
      </c>
    </row>
    <row r="460" spans="1:9" ht="12.75">
      <c r="A460" s="59"/>
      <c r="B460" s="54"/>
      <c r="C460" s="55" t="s">
        <v>42</v>
      </c>
      <c r="D460" s="69">
        <v>1458.2</v>
      </c>
      <c r="E460" s="70">
        <v>0.33</v>
      </c>
      <c r="F460" s="70">
        <v>0.22957535432963638</v>
      </c>
      <c r="G460" s="70">
        <v>-0.6201867375451475</v>
      </c>
      <c r="H460" s="57">
        <v>1.654978179942268</v>
      </c>
      <c r="I460" s="58">
        <v>1.654978179942268</v>
      </c>
    </row>
    <row r="461" spans="2:9" ht="12.75">
      <c r="B461" s="72"/>
      <c r="C461" s="73"/>
      <c r="D461" s="74"/>
      <c r="E461" s="73"/>
      <c r="F461" s="74"/>
      <c r="G461" s="73"/>
      <c r="H461" s="73"/>
      <c r="I461" s="45"/>
    </row>
    <row r="462" spans="2:9" ht="12.75">
      <c r="B462" s="72"/>
      <c r="C462" s="75"/>
      <c r="D462" s="76"/>
      <c r="E462" s="75"/>
      <c r="F462" s="76"/>
      <c r="G462" s="75"/>
      <c r="H462" s="75"/>
      <c r="I462" s="59"/>
    </row>
    <row r="463" spans="2:9" ht="12.75">
      <c r="B463" s="72"/>
      <c r="C463" s="75"/>
      <c r="D463" s="76"/>
      <c r="E463" s="75"/>
      <c r="F463" s="76"/>
      <c r="G463" s="75"/>
      <c r="H463" s="75"/>
      <c r="I463" s="59"/>
    </row>
    <row r="464" spans="2:9" ht="12.75">
      <c r="B464" s="72"/>
      <c r="C464" s="75"/>
      <c r="D464" s="76"/>
      <c r="E464" s="75"/>
      <c r="F464" s="76"/>
      <c r="G464" s="75"/>
      <c r="H464" s="75"/>
      <c r="I464" s="59"/>
    </row>
    <row r="465" spans="3:8" ht="12.75">
      <c r="C465" s="34" t="s">
        <v>17</v>
      </c>
      <c r="D465" s="34"/>
      <c r="E465" s="34"/>
      <c r="F465" s="34"/>
      <c r="G465" s="34"/>
      <c r="H465" s="34"/>
    </row>
    <row r="466" spans="4:8" ht="12.75">
      <c r="D466" s="34" t="s">
        <v>18</v>
      </c>
      <c r="E466" s="34"/>
      <c r="F466" s="34"/>
      <c r="G466" s="34"/>
      <c r="H466" s="34"/>
    </row>
    <row r="467" spans="2:9" ht="9.75" customHeight="1" thickBot="1">
      <c r="B467" s="35"/>
      <c r="C467" s="35"/>
      <c r="D467" s="35"/>
      <c r="E467" s="35"/>
      <c r="F467" s="35"/>
      <c r="G467" s="35"/>
      <c r="H467" s="35"/>
      <c r="I467" s="36" t="s">
        <v>43</v>
      </c>
    </row>
    <row r="468" spans="2:9" ht="12.75">
      <c r="B468" s="37"/>
      <c r="C468" s="37"/>
      <c r="D468" s="34"/>
      <c r="E468" s="38"/>
      <c r="F468" s="34"/>
      <c r="G468" s="34" t="s">
        <v>20</v>
      </c>
      <c r="H468" s="34"/>
      <c r="I468" s="34"/>
    </row>
    <row r="469" spans="2:9" ht="12.75" customHeight="1">
      <c r="B469" s="30" t="s">
        <v>21</v>
      </c>
      <c r="C469" s="39" t="s">
        <v>22</v>
      </c>
      <c r="D469" s="39" t="s">
        <v>23</v>
      </c>
      <c r="E469" s="40" t="s">
        <v>24</v>
      </c>
      <c r="F469" s="41"/>
      <c r="G469" s="41"/>
      <c r="H469" s="41"/>
      <c r="I469" s="41"/>
    </row>
    <row r="470" spans="2:9" ht="13.5" thickBot="1">
      <c r="B470" s="42"/>
      <c r="C470" s="43"/>
      <c r="D470" s="43" t="s">
        <v>25</v>
      </c>
      <c r="E470" s="43" t="s">
        <v>26</v>
      </c>
      <c r="F470" s="43" t="s">
        <v>27</v>
      </c>
      <c r="G470" s="43" t="s">
        <v>28</v>
      </c>
      <c r="H470" s="43" t="s">
        <v>29</v>
      </c>
      <c r="I470" s="44" t="s">
        <v>30</v>
      </c>
    </row>
    <row r="471" spans="3:9" ht="7.5" customHeight="1">
      <c r="C471" s="46"/>
      <c r="D471" s="47"/>
      <c r="E471" s="48"/>
      <c r="F471" s="48"/>
      <c r="G471" s="48"/>
      <c r="H471" s="48"/>
      <c r="I471" s="48"/>
    </row>
    <row r="472" spans="2:9" ht="12.75">
      <c r="B472" s="30">
        <v>1999</v>
      </c>
      <c r="C472" s="46" t="s">
        <v>31</v>
      </c>
      <c r="D472" s="47">
        <v>1468.41</v>
      </c>
      <c r="E472" s="65">
        <v>0.7</v>
      </c>
      <c r="F472" s="70">
        <v>0.9112462632718366</v>
      </c>
      <c r="G472" s="70">
        <v>0.19583225295796147</v>
      </c>
      <c r="H472" s="57">
        <v>0.7001783020161856</v>
      </c>
      <c r="I472" s="58">
        <v>1.6453926237678607</v>
      </c>
    </row>
    <row r="473" spans="3:9" ht="12.75">
      <c r="C473" s="46" t="s">
        <v>32</v>
      </c>
      <c r="D473" s="47">
        <v>1483.83</v>
      </c>
      <c r="E473" s="48">
        <v>1.05</v>
      </c>
      <c r="F473" s="48">
        <v>2.093711297646883</v>
      </c>
      <c r="G473" s="48">
        <v>1.7667190189771365</v>
      </c>
      <c r="H473" s="48">
        <v>1.75764641338636</v>
      </c>
      <c r="I473" s="48">
        <v>2.242143196742208</v>
      </c>
    </row>
    <row r="474" spans="3:9" ht="12.75">
      <c r="C474" s="46" t="s">
        <v>33</v>
      </c>
      <c r="D474" s="47">
        <v>1500.15</v>
      </c>
      <c r="E474" s="48">
        <v>1.1</v>
      </c>
      <c r="F474" s="48">
        <v>2.8768344534357393</v>
      </c>
      <c r="G474" s="48">
        <v>3.1130143106553376</v>
      </c>
      <c r="H474" s="48">
        <v>2.8768344534357393</v>
      </c>
      <c r="I474" s="48">
        <v>3.016714507423335</v>
      </c>
    </row>
    <row r="475" spans="3:9" ht="12.75">
      <c r="C475" s="46" t="s">
        <v>34</v>
      </c>
      <c r="D475" s="47">
        <v>1508.55</v>
      </c>
      <c r="E475" s="48">
        <v>0.56</v>
      </c>
      <c r="F475" s="48">
        <v>2.7335689623470216</v>
      </c>
      <c r="G475" s="48">
        <v>3.669724770642202</v>
      </c>
      <c r="H475" s="48">
        <v>3.4528871211082057</v>
      </c>
      <c r="I475" s="48">
        <v>3.345870070082402</v>
      </c>
    </row>
    <row r="476" spans="3:9" ht="12.75">
      <c r="C476" s="46" t="s">
        <v>35</v>
      </c>
      <c r="D476" s="47">
        <v>1513.08</v>
      </c>
      <c r="E476" s="48">
        <v>0.3</v>
      </c>
      <c r="F476" s="48">
        <v>1.9712500758173102</v>
      </c>
      <c r="G476" s="48">
        <v>4.106233659006464</v>
      </c>
      <c r="H476" s="48">
        <v>3.7635440954601584</v>
      </c>
      <c r="I476" s="48">
        <v>3.140401224258871</v>
      </c>
    </row>
    <row r="477" spans="3:9" ht="12.75">
      <c r="C477" s="46" t="s">
        <v>36</v>
      </c>
      <c r="D477" s="47">
        <v>1515.95</v>
      </c>
      <c r="E477" s="48">
        <v>0.19</v>
      </c>
      <c r="F477" s="48">
        <v>1.05322801053227</v>
      </c>
      <c r="G477" s="48">
        <v>3.9603620902482595</v>
      </c>
      <c r="H477" s="48">
        <v>3.9603620902482595</v>
      </c>
      <c r="I477" s="48">
        <v>3.315613712260612</v>
      </c>
    </row>
    <row r="478" spans="3:9" ht="12.75">
      <c r="C478" s="46" t="s">
        <v>37</v>
      </c>
      <c r="D478" s="77">
        <v>1532.47</v>
      </c>
      <c r="E478" s="78">
        <v>1.09</v>
      </c>
      <c r="F478" s="70">
        <v>1.5856285837393624</v>
      </c>
      <c r="G478" s="70">
        <v>4.36254179690958</v>
      </c>
      <c r="H478" s="70">
        <v>5.093265670004121</v>
      </c>
      <c r="I478" s="79">
        <v>4.56691731375467</v>
      </c>
    </row>
    <row r="479" spans="3:9" ht="12.75">
      <c r="C479" s="46" t="s">
        <v>38</v>
      </c>
      <c r="D479" s="47">
        <v>1541.05</v>
      </c>
      <c r="E479" s="48">
        <v>0.56</v>
      </c>
      <c r="F479" s="48">
        <v>1.8485473339149294</v>
      </c>
      <c r="G479" s="48">
        <v>3.856236900453558</v>
      </c>
      <c r="H479" s="48">
        <v>5.681662323412429</v>
      </c>
      <c r="I479" s="48">
        <v>5.691084790167822</v>
      </c>
    </row>
    <row r="480" spans="3:9" ht="12.75">
      <c r="C480" s="63" t="s">
        <v>39</v>
      </c>
      <c r="D480" s="80">
        <v>1545.83</v>
      </c>
      <c r="E480" s="81">
        <v>0.31</v>
      </c>
      <c r="F480" s="81">
        <v>1.971041261255313</v>
      </c>
      <c r="G480" s="81">
        <v>3.0450288304502804</v>
      </c>
      <c r="H480" s="81">
        <v>6.009463722397479</v>
      </c>
      <c r="I480" s="82">
        <v>6.252835324361117</v>
      </c>
    </row>
    <row r="481" spans="3:9" ht="12.75">
      <c r="C481" s="46" t="s">
        <v>40</v>
      </c>
      <c r="D481" s="47">
        <v>1564.23</v>
      </c>
      <c r="E481" s="48">
        <v>1.19</v>
      </c>
      <c r="F481" s="48">
        <v>2.0724712392412137</v>
      </c>
      <c r="G481" s="48">
        <v>3.690961519339764</v>
      </c>
      <c r="H481" s="48">
        <v>7.2712933753943165</v>
      </c>
      <c r="I481" s="48">
        <v>7.496134419132039</v>
      </c>
    </row>
    <row r="482" spans="3:9" ht="12.75">
      <c r="C482" s="46" t="s">
        <v>41</v>
      </c>
      <c r="D482" s="47">
        <v>1579.09</v>
      </c>
      <c r="E482" s="48">
        <v>0.95</v>
      </c>
      <c r="F482" s="48">
        <v>2.4684468381947378</v>
      </c>
      <c r="G482" s="48">
        <v>4.362624580326213</v>
      </c>
      <c r="H482" s="48">
        <v>8.290357975586327</v>
      </c>
      <c r="I482" s="48">
        <v>8.647997798266127</v>
      </c>
    </row>
    <row r="483" spans="2:9" ht="12.75">
      <c r="B483" s="49"/>
      <c r="C483" s="50" t="s">
        <v>42</v>
      </c>
      <c r="D483" s="51">
        <v>1588.56</v>
      </c>
      <c r="E483" s="52">
        <v>0.6</v>
      </c>
      <c r="F483" s="52">
        <v>2.764210812314416</v>
      </c>
      <c r="G483" s="52">
        <v>4.789735809228524</v>
      </c>
      <c r="H483" s="52">
        <v>8.939788780688506</v>
      </c>
      <c r="I483" s="52">
        <v>8.939788780688506</v>
      </c>
    </row>
    <row r="484" spans="2:9" ht="12.75">
      <c r="B484" s="30">
        <v>2000</v>
      </c>
      <c r="C484" s="46" t="s">
        <v>31</v>
      </c>
      <c r="D484" s="47">
        <v>1598.41</v>
      </c>
      <c r="E484" s="65">
        <v>0.62</v>
      </c>
      <c r="F484" s="70">
        <v>2.185100656553063</v>
      </c>
      <c r="G484" s="70">
        <v>4.302857478449829</v>
      </c>
      <c r="H484" s="57">
        <v>0.6200584176864643</v>
      </c>
      <c r="I484" s="58">
        <v>8.853113231318233</v>
      </c>
    </row>
    <row r="485" spans="3:9" ht="12.75">
      <c r="C485" s="46" t="s">
        <v>32</v>
      </c>
      <c r="D485" s="83">
        <v>1600.49</v>
      </c>
      <c r="E485" s="78">
        <v>0.13</v>
      </c>
      <c r="F485" s="70">
        <v>1.3552109126142353</v>
      </c>
      <c r="G485" s="70">
        <v>3.8571104117322674</v>
      </c>
      <c r="H485" s="70">
        <v>0.7509946114720334</v>
      </c>
      <c r="I485" s="79">
        <v>7.8620866271742695</v>
      </c>
    </row>
    <row r="486" spans="3:9" ht="12.75">
      <c r="C486" s="46" t="s">
        <v>33</v>
      </c>
      <c r="D486" s="47">
        <v>1604.01</v>
      </c>
      <c r="E486" s="48">
        <v>0.22</v>
      </c>
      <c r="F486" s="48">
        <v>0.9725789394168238</v>
      </c>
      <c r="G486" s="48">
        <v>3.7636738839329054</v>
      </c>
      <c r="H486" s="48">
        <v>0.9725789394168238</v>
      </c>
      <c r="I486" s="48">
        <v>6.923307669233059</v>
      </c>
    </row>
    <row r="487" spans="3:9" ht="12.75">
      <c r="C487" s="46" t="s">
        <v>34</v>
      </c>
      <c r="D487" s="47">
        <v>1610.75</v>
      </c>
      <c r="E487" s="48">
        <v>0.42</v>
      </c>
      <c r="F487" s="48">
        <v>0.7720171920846397</v>
      </c>
      <c r="G487" s="48">
        <v>2.9739872013706314</v>
      </c>
      <c r="H487" s="48">
        <v>1.3968625673566049</v>
      </c>
      <c r="I487" s="48">
        <v>6.7747174439031</v>
      </c>
    </row>
    <row r="488" spans="3:9" ht="12.75">
      <c r="C488" s="46" t="s">
        <v>35</v>
      </c>
      <c r="D488" s="47">
        <v>1610.91</v>
      </c>
      <c r="E488" s="48">
        <v>0.01</v>
      </c>
      <c r="F488" s="48">
        <v>0.6510506157489271</v>
      </c>
      <c r="G488" s="48">
        <v>2.015084637354425</v>
      </c>
      <c r="H488" s="48">
        <v>1.4069345822631973</v>
      </c>
      <c r="I488" s="48">
        <v>6.46561979538427</v>
      </c>
    </row>
    <row r="489" spans="3:9" ht="12.75">
      <c r="C489" s="46" t="s">
        <v>36</v>
      </c>
      <c r="D489" s="47">
        <v>1614.62</v>
      </c>
      <c r="E489" s="48">
        <v>0.23</v>
      </c>
      <c r="F489" s="48">
        <v>0.6614671978354192</v>
      </c>
      <c r="G489" s="48">
        <v>1.640479427909547</v>
      </c>
      <c r="H489" s="48">
        <v>1.640479427909547</v>
      </c>
      <c r="I489" s="48">
        <v>6.508789867739684</v>
      </c>
    </row>
    <row r="490" spans="3:9" ht="12.75">
      <c r="C490" s="46" t="s">
        <v>37</v>
      </c>
      <c r="D490" s="77">
        <v>1640.62</v>
      </c>
      <c r="E490" s="78">
        <v>1.61</v>
      </c>
      <c r="F490" s="70">
        <v>1.8544156448859095</v>
      </c>
      <c r="G490" s="70">
        <v>2.6407492445617686</v>
      </c>
      <c r="H490" s="70">
        <v>3.2771818502291383</v>
      </c>
      <c r="I490" s="79">
        <v>7.0572343993683395</v>
      </c>
    </row>
    <row r="491" spans="3:9" ht="12.75">
      <c r="C491" s="46" t="s">
        <v>38</v>
      </c>
      <c r="D491" s="47">
        <v>1662.11</v>
      </c>
      <c r="E491" s="48">
        <v>1.31</v>
      </c>
      <c r="F491" s="48">
        <v>3.1783277774673824</v>
      </c>
      <c r="G491" s="48">
        <v>3.8500709157820445</v>
      </c>
      <c r="H491" s="48">
        <v>4.62997935236944</v>
      </c>
      <c r="I491" s="48">
        <v>7.855682813665998</v>
      </c>
    </row>
    <row r="492" spans="3:9" ht="12.75">
      <c r="C492" s="63" t="s">
        <v>39</v>
      </c>
      <c r="D492" s="56">
        <v>1665.93</v>
      </c>
      <c r="E492" s="57">
        <v>0.23</v>
      </c>
      <c r="F492" s="70">
        <v>3.177837509754622</v>
      </c>
      <c r="G492" s="70">
        <v>3.860325060317593</v>
      </c>
      <c r="H492" s="70">
        <v>4.870448708264097</v>
      </c>
      <c r="I492" s="79">
        <v>7.769288990380585</v>
      </c>
    </row>
    <row r="493" spans="3:9" ht="12.75">
      <c r="C493" s="63" t="s">
        <v>40</v>
      </c>
      <c r="D493" s="56">
        <v>1668.26</v>
      </c>
      <c r="E493" s="57">
        <v>0.14</v>
      </c>
      <c r="F493" s="70">
        <v>1.6847289439358315</v>
      </c>
      <c r="G493" s="70">
        <v>3.5703864659320184</v>
      </c>
      <c r="H493" s="70">
        <v>5.017122425341203</v>
      </c>
      <c r="I493" s="79">
        <v>6.650556503838945</v>
      </c>
    </row>
    <row r="494" spans="3:9" ht="12.75">
      <c r="C494" s="46" t="s">
        <v>41</v>
      </c>
      <c r="D494" s="47">
        <v>1673.6</v>
      </c>
      <c r="E494" s="48">
        <v>0.32</v>
      </c>
      <c r="F494" s="48">
        <v>0.691289986823973</v>
      </c>
      <c r="G494" s="48">
        <v>3.8915892259654417</v>
      </c>
      <c r="H494" s="48">
        <v>5.353275922848355</v>
      </c>
      <c r="I494" s="48">
        <v>5.985092679961235</v>
      </c>
    </row>
    <row r="495" spans="2:9" ht="12.75">
      <c r="B495" s="49"/>
      <c r="C495" s="50" t="s">
        <v>42</v>
      </c>
      <c r="D495" s="51">
        <v>1683.47</v>
      </c>
      <c r="E495" s="52">
        <v>0.59</v>
      </c>
      <c r="F495" s="52">
        <v>1.052865366491984</v>
      </c>
      <c r="G495" s="52">
        <v>4.2641612267902085</v>
      </c>
      <c r="H495" s="52">
        <v>5.97459334239816</v>
      </c>
      <c r="I495" s="52">
        <v>5.97459334239816</v>
      </c>
    </row>
    <row r="496" spans="2:9" ht="12.75">
      <c r="B496" s="30">
        <v>2001</v>
      </c>
      <c r="C496" s="46" t="s">
        <v>31</v>
      </c>
      <c r="D496" s="47">
        <v>1693.07</v>
      </c>
      <c r="E496" s="65">
        <v>0.57</v>
      </c>
      <c r="F496" s="70">
        <v>1.4871782575857528</v>
      </c>
      <c r="G496" s="70">
        <v>3.1969621240750534</v>
      </c>
      <c r="H496" s="57">
        <v>0.5702507321187822</v>
      </c>
      <c r="I496" s="58">
        <v>5.922135121777261</v>
      </c>
    </row>
    <row r="497" spans="3:9" ht="12.75">
      <c r="C497" s="46" t="s">
        <v>32</v>
      </c>
      <c r="D497" s="83">
        <v>1700.86</v>
      </c>
      <c r="E497" s="78">
        <v>0.46</v>
      </c>
      <c r="F497" s="70">
        <v>1.6288240917782026</v>
      </c>
      <c r="G497" s="70">
        <v>2.331373976451623</v>
      </c>
      <c r="H497" s="70">
        <v>1.0329854407859829</v>
      </c>
      <c r="I497" s="79">
        <v>6.271204443639133</v>
      </c>
    </row>
    <row r="498" spans="3:9" ht="12.75">
      <c r="C498" s="46" t="s">
        <v>33</v>
      </c>
      <c r="D498" s="47">
        <v>1707.32</v>
      </c>
      <c r="E498" s="48">
        <v>0.38</v>
      </c>
      <c r="F498" s="48">
        <v>1.4167166626075867</v>
      </c>
      <c r="G498" s="48">
        <v>2.48449814818148</v>
      </c>
      <c r="H498" s="48">
        <v>1.4167166626075867</v>
      </c>
      <c r="I498" s="48">
        <v>6.440732913136449</v>
      </c>
    </row>
    <row r="499" spans="3:9" ht="12.75">
      <c r="C499" s="46" t="s">
        <v>34</v>
      </c>
      <c r="D499" s="47">
        <v>1717.22</v>
      </c>
      <c r="E499" s="48">
        <v>0.58</v>
      </c>
      <c r="F499" s="48">
        <v>1.4264029248643117</v>
      </c>
      <c r="G499" s="48">
        <v>2.934794336614188</v>
      </c>
      <c r="H499" s="48">
        <v>2.0047877301050843</v>
      </c>
      <c r="I499" s="48">
        <v>6.6099643023436405</v>
      </c>
    </row>
    <row r="500" spans="3:9" ht="12.75">
      <c r="C500" s="46" t="s">
        <v>35</v>
      </c>
      <c r="D500" s="47">
        <v>1724.26</v>
      </c>
      <c r="E500" s="48">
        <v>0.41</v>
      </c>
      <c r="F500" s="48">
        <v>1.375774608139424</v>
      </c>
      <c r="G500" s="48">
        <v>3.027007648183555</v>
      </c>
      <c r="H500" s="48">
        <v>2.4229716003255186</v>
      </c>
      <c r="I500" s="48">
        <v>7.036395577654853</v>
      </c>
    </row>
    <row r="501" spans="3:9" ht="12.75">
      <c r="C501" s="46" t="s">
        <v>36</v>
      </c>
      <c r="D501" s="47">
        <v>1733.23</v>
      </c>
      <c r="E501" s="48">
        <v>0.52</v>
      </c>
      <c r="F501" s="48">
        <v>1.51758311271466</v>
      </c>
      <c r="G501" s="48">
        <v>2.955799628149003</v>
      </c>
      <c r="H501" s="48">
        <v>2.955799628149003</v>
      </c>
      <c r="I501" s="48">
        <v>7.346000916624362</v>
      </c>
    </row>
    <row r="502" spans="3:9" ht="12.75">
      <c r="C502" s="46" t="s">
        <v>37</v>
      </c>
      <c r="D502" s="77">
        <v>1756.28</v>
      </c>
      <c r="E502" s="78">
        <v>1.33</v>
      </c>
      <c r="F502" s="48">
        <v>2.2746066316488234</v>
      </c>
      <c r="G502" s="48">
        <v>3.7334546120361356</v>
      </c>
      <c r="H502" s="48">
        <v>4.324995396413356</v>
      </c>
      <c r="I502" s="48">
        <v>7.049773865977493</v>
      </c>
    </row>
    <row r="503" spans="3:9" ht="12.75">
      <c r="C503" s="46" t="s">
        <v>38</v>
      </c>
      <c r="D503" s="47">
        <v>1768.57</v>
      </c>
      <c r="E503" s="48">
        <v>0.7</v>
      </c>
      <c r="F503" s="48">
        <v>2.5697980582974678</v>
      </c>
      <c r="G503" s="48">
        <v>3.980927295603398</v>
      </c>
      <c r="H503" s="48">
        <v>5.055035135761243</v>
      </c>
      <c r="I503" s="48">
        <v>6.405111575046174</v>
      </c>
    </row>
    <row r="504" spans="3:9" ht="12.75">
      <c r="C504" s="63" t="s">
        <v>39</v>
      </c>
      <c r="D504" s="56">
        <v>1773.52</v>
      </c>
      <c r="E504" s="57">
        <v>0.28</v>
      </c>
      <c r="F504" s="70">
        <v>2.324561656560298</v>
      </c>
      <c r="G504" s="70">
        <v>3.877421924419555</v>
      </c>
      <c r="H504" s="70">
        <v>5.349070669510003</v>
      </c>
      <c r="I504" s="79">
        <v>6.458254548510434</v>
      </c>
    </row>
    <row r="505" spans="3:9" ht="12.75">
      <c r="C505" s="63" t="s">
        <v>40</v>
      </c>
      <c r="D505" s="56">
        <v>1788.24</v>
      </c>
      <c r="E505" s="57">
        <v>0.83</v>
      </c>
      <c r="F505" s="70">
        <v>1.8197553920787035</v>
      </c>
      <c r="G505" s="70">
        <v>4.13575430055555</v>
      </c>
      <c r="H505" s="70">
        <v>6.223455125425459</v>
      </c>
      <c r="I505" s="79">
        <v>7.191924520158732</v>
      </c>
    </row>
    <row r="506" spans="3:9" ht="12.75">
      <c r="C506" s="46" t="s">
        <v>41</v>
      </c>
      <c r="D506" s="47">
        <v>1800.94</v>
      </c>
      <c r="E506" s="48">
        <v>0.71</v>
      </c>
      <c r="F506" s="48">
        <v>1.8302922700260682</v>
      </c>
      <c r="G506" s="48">
        <v>4.447125143539843</v>
      </c>
      <c r="H506" s="48">
        <v>6.977849323124263</v>
      </c>
      <c r="I506" s="48">
        <v>7.6087476099426565</v>
      </c>
    </row>
    <row r="507" spans="2:9" ht="12.75">
      <c r="B507" s="49"/>
      <c r="C507" s="50" t="s">
        <v>42</v>
      </c>
      <c r="D507" s="51">
        <v>1812.65</v>
      </c>
      <c r="E507" s="52">
        <v>0.65</v>
      </c>
      <c r="F507" s="52">
        <v>2.206346700347339</v>
      </c>
      <c r="G507" s="52">
        <v>4.582196246314685</v>
      </c>
      <c r="H507" s="52">
        <v>7.67343641407332</v>
      </c>
      <c r="I507" s="52">
        <v>7.67343641407332</v>
      </c>
    </row>
    <row r="508" spans="2:9" ht="13.5">
      <c r="B508" s="84" t="s">
        <v>46</v>
      </c>
      <c r="C508" s="85" t="s">
        <v>31</v>
      </c>
      <c r="D508" s="86">
        <v>1822.08</v>
      </c>
      <c r="E508" s="87">
        <v>0.52</v>
      </c>
      <c r="F508" s="88">
        <v>1.8923634411488255</v>
      </c>
      <c r="G508" s="88">
        <v>3.74655521898557</v>
      </c>
      <c r="H508" s="88">
        <v>0.5202328083192986</v>
      </c>
      <c r="I508" s="89">
        <v>7.619885769637413</v>
      </c>
    </row>
    <row r="509" spans="3:9" ht="12.75">
      <c r="C509" s="46" t="s">
        <v>32</v>
      </c>
      <c r="D509" s="86">
        <v>1828.64</v>
      </c>
      <c r="E509" s="90">
        <v>0.36</v>
      </c>
      <c r="F509" s="87">
        <v>1.5380856663742337</v>
      </c>
      <c r="G509" s="88">
        <v>3.3965293994583368</v>
      </c>
      <c r="H509" s="88">
        <v>0.8821338923675315</v>
      </c>
      <c r="I509" s="89">
        <v>7.5126700610279595</v>
      </c>
    </row>
    <row r="510" spans="3:9" ht="12.75">
      <c r="C510" s="46" t="s">
        <v>33</v>
      </c>
      <c r="D510" s="47">
        <v>1839.61</v>
      </c>
      <c r="E510" s="48">
        <v>0.6</v>
      </c>
      <c r="F510" s="48">
        <v>1.4873251868810833</v>
      </c>
      <c r="G510" s="48">
        <v>3.7264874374125956</v>
      </c>
      <c r="H510" s="48">
        <v>1.4873251868810833</v>
      </c>
      <c r="I510" s="48">
        <v>7.748401002741145</v>
      </c>
    </row>
    <row r="511" spans="3:9" ht="12.75">
      <c r="C511" s="46" t="s">
        <v>34</v>
      </c>
      <c r="D511" s="47">
        <v>1854.33</v>
      </c>
      <c r="E511" s="48">
        <v>0.8</v>
      </c>
      <c r="F511" s="48">
        <v>1.7699552160168608</v>
      </c>
      <c r="G511" s="48">
        <v>3.695812642598306</v>
      </c>
      <c r="H511" s="48">
        <v>2.299395912062452</v>
      </c>
      <c r="I511" s="48">
        <v>7.984416673460593</v>
      </c>
    </row>
    <row r="512" spans="3:9" ht="12.75">
      <c r="C512" s="46" t="s">
        <v>35</v>
      </c>
      <c r="D512" s="47">
        <v>1858.22</v>
      </c>
      <c r="E512" s="48">
        <v>0.21</v>
      </c>
      <c r="F512" s="48">
        <v>1.617595590165366</v>
      </c>
      <c r="G512" s="48">
        <v>3.180561262451831</v>
      </c>
      <c r="H512" s="48">
        <v>2.5139988414751846</v>
      </c>
      <c r="I512" s="48">
        <v>7.769129945599862</v>
      </c>
    </row>
    <row r="513" spans="3:9" ht="12.75">
      <c r="C513" s="46" t="s">
        <v>36</v>
      </c>
      <c r="D513" s="47">
        <v>1866.02</v>
      </c>
      <c r="E513" s="48">
        <v>0.42</v>
      </c>
      <c r="F513" s="48">
        <v>1.4356303781779989</v>
      </c>
      <c r="G513" s="48">
        <v>2.944308057264222</v>
      </c>
      <c r="H513" s="48">
        <v>2.944308057264222</v>
      </c>
      <c r="I513" s="48">
        <v>7.6614182768588</v>
      </c>
    </row>
    <row r="514" spans="3:9" ht="12.75">
      <c r="C514" s="46" t="s">
        <v>37</v>
      </c>
      <c r="D514" s="86">
        <v>1888.23</v>
      </c>
      <c r="E514" s="90">
        <v>1.19</v>
      </c>
      <c r="F514" s="87">
        <v>1.8281535648994485</v>
      </c>
      <c r="G514" s="88">
        <v>3.6304662802950416</v>
      </c>
      <c r="H514" s="87">
        <v>4.169585965299416</v>
      </c>
      <c r="I514" s="89">
        <v>7.51</v>
      </c>
    </row>
    <row r="515" spans="3:9" ht="12.75">
      <c r="C515" s="46" t="s">
        <v>38</v>
      </c>
      <c r="D515" s="47">
        <v>1900.5</v>
      </c>
      <c r="E515" s="48">
        <v>0.65</v>
      </c>
      <c r="F515" s="48">
        <v>2.275295713101788</v>
      </c>
      <c r="G515" s="48">
        <v>3.929696386385495</v>
      </c>
      <c r="H515" s="48">
        <v>4.846495462444489</v>
      </c>
      <c r="I515" s="48">
        <v>7.459699078916859</v>
      </c>
    </row>
    <row r="516" spans="3:9" ht="12.75">
      <c r="C516" s="63" t="s">
        <v>39</v>
      </c>
      <c r="D516" s="56">
        <v>1914.18</v>
      </c>
      <c r="E516" s="57">
        <v>0.72</v>
      </c>
      <c r="F516" s="70">
        <v>2.5808940954545</v>
      </c>
      <c r="G516" s="70">
        <v>4.0535765732954365</v>
      </c>
      <c r="H516" s="70">
        <v>5.601191625520641</v>
      </c>
      <c r="I516" s="79">
        <v>7.931120032477779</v>
      </c>
    </row>
    <row r="517" spans="3:9" ht="12.75">
      <c r="C517" s="63" t="s">
        <v>40</v>
      </c>
      <c r="D517" s="56">
        <v>1939.26</v>
      </c>
      <c r="E517" s="57">
        <v>1.31</v>
      </c>
      <c r="F517" s="70">
        <v>2.7025309416755405</v>
      </c>
      <c r="G517" s="70">
        <v>4.58009092232774</v>
      </c>
      <c r="H517" s="70">
        <v>6.9848012578269225</v>
      </c>
      <c r="I517" s="79">
        <v>8.44517514427594</v>
      </c>
    </row>
    <row r="518" spans="3:9" ht="12.75">
      <c r="C518" s="46" t="s">
        <v>41</v>
      </c>
      <c r="D518" s="47">
        <v>1997.83</v>
      </c>
      <c r="E518" s="48">
        <v>3.02</v>
      </c>
      <c r="F518" s="48">
        <v>5.121283872665083</v>
      </c>
      <c r="G518" s="48">
        <v>7.51310393817739</v>
      </c>
      <c r="H518" s="48">
        <v>10.215982125617185</v>
      </c>
      <c r="I518" s="48">
        <v>10.932624074094633</v>
      </c>
    </row>
    <row r="519" spans="2:9" ht="12.75">
      <c r="B519" s="59"/>
      <c r="C519" s="46" t="s">
        <v>42</v>
      </c>
      <c r="D519" s="47">
        <v>2039.78</v>
      </c>
      <c r="E519" s="48">
        <v>2.1</v>
      </c>
      <c r="F519" s="48">
        <v>6.561556384457057</v>
      </c>
      <c r="G519" s="48">
        <v>9.311797301207925</v>
      </c>
      <c r="H519" s="48">
        <v>12.530273356687704</v>
      </c>
      <c r="I519" s="48">
        <v>12.530273356687704</v>
      </c>
    </row>
    <row r="520" spans="2:9" ht="12.75">
      <c r="B520" s="54"/>
      <c r="C520" s="55"/>
      <c r="D520" s="56"/>
      <c r="E520" s="57"/>
      <c r="F520" s="57"/>
      <c r="G520" s="57"/>
      <c r="H520" s="57"/>
      <c r="I520" s="58"/>
    </row>
    <row r="521" spans="2:9" ht="12.75">
      <c r="B521" s="59"/>
      <c r="C521" s="60"/>
      <c r="D521" s="61"/>
      <c r="E521" s="58"/>
      <c r="F521" s="58"/>
      <c r="G521" s="58"/>
      <c r="H521" s="58"/>
      <c r="I521" s="58"/>
    </row>
    <row r="522" spans="2:9" ht="12.75">
      <c r="B522" s="59"/>
      <c r="C522" s="60"/>
      <c r="D522" s="61"/>
      <c r="E522" s="58"/>
      <c r="F522" s="58"/>
      <c r="G522" s="58"/>
      <c r="H522" s="58"/>
      <c r="I522" s="58"/>
    </row>
    <row r="523" spans="2:9" ht="12.75">
      <c r="B523" s="59"/>
      <c r="C523" s="60"/>
      <c r="D523" s="61"/>
      <c r="E523" s="58"/>
      <c r="F523" s="58"/>
      <c r="G523" s="58"/>
      <c r="H523" s="58"/>
      <c r="I523" s="58"/>
    </row>
    <row r="524" spans="3:8" ht="12.75">
      <c r="C524" s="34" t="s">
        <v>17</v>
      </c>
      <c r="D524" s="34"/>
      <c r="E524" s="34"/>
      <c r="F524" s="34"/>
      <c r="G524" s="34"/>
      <c r="H524" s="34"/>
    </row>
    <row r="525" spans="4:8" ht="12.75">
      <c r="D525" s="34" t="s">
        <v>18</v>
      </c>
      <c r="E525" s="34"/>
      <c r="F525" s="34"/>
      <c r="G525" s="34"/>
      <c r="H525" s="34"/>
    </row>
    <row r="526" spans="2:9" ht="9.75" customHeight="1" thickBot="1">
      <c r="B526" s="35"/>
      <c r="C526" s="35"/>
      <c r="D526" s="35"/>
      <c r="E526" s="35"/>
      <c r="F526" s="35"/>
      <c r="G526" s="35"/>
      <c r="H526" s="35"/>
      <c r="I526" s="36" t="s">
        <v>43</v>
      </c>
    </row>
    <row r="527" spans="2:9" ht="12.75">
      <c r="B527" s="37"/>
      <c r="C527" s="37"/>
      <c r="D527" s="34"/>
      <c r="E527" s="38"/>
      <c r="F527" s="34"/>
      <c r="G527" s="34" t="s">
        <v>20</v>
      </c>
      <c r="H527" s="34"/>
      <c r="I527" s="34"/>
    </row>
    <row r="528" spans="2:9" ht="12.75" customHeight="1">
      <c r="B528" s="30" t="s">
        <v>21</v>
      </c>
      <c r="C528" s="39" t="s">
        <v>22</v>
      </c>
      <c r="D528" s="39" t="s">
        <v>23</v>
      </c>
      <c r="E528" s="40" t="s">
        <v>24</v>
      </c>
      <c r="F528" s="41"/>
      <c r="G528" s="41"/>
      <c r="H528" s="41"/>
      <c r="I528" s="41"/>
    </row>
    <row r="529" spans="2:9" ht="13.5" thickBot="1">
      <c r="B529" s="42"/>
      <c r="C529" s="43"/>
      <c r="D529" s="43" t="s">
        <v>25</v>
      </c>
      <c r="E529" s="43" t="s">
        <v>26</v>
      </c>
      <c r="F529" s="43" t="s">
        <v>27</v>
      </c>
      <c r="G529" s="43" t="s">
        <v>28</v>
      </c>
      <c r="H529" s="43" t="s">
        <v>29</v>
      </c>
      <c r="I529" s="44" t="s">
        <v>30</v>
      </c>
    </row>
    <row r="530" spans="3:9" ht="7.5" customHeight="1">
      <c r="C530" s="46"/>
      <c r="D530" s="47"/>
      <c r="E530" s="48"/>
      <c r="F530" s="48"/>
      <c r="G530" s="48"/>
      <c r="H530" s="48"/>
      <c r="I530" s="48"/>
    </row>
    <row r="531" spans="2:9" ht="13.5">
      <c r="B531" s="84" t="s">
        <v>47</v>
      </c>
      <c r="C531" s="91" t="s">
        <v>31</v>
      </c>
      <c r="D531" s="86">
        <v>2085.68</v>
      </c>
      <c r="E531" s="87">
        <v>2.25</v>
      </c>
      <c r="F531" s="88">
        <v>7.55</v>
      </c>
      <c r="G531" s="88">
        <v>10.46</v>
      </c>
      <c r="H531" s="88">
        <v>2.25</v>
      </c>
      <c r="I531" s="89">
        <v>14.47</v>
      </c>
    </row>
    <row r="532" spans="3:9" ht="12.75">
      <c r="C532" s="46" t="s">
        <v>32</v>
      </c>
      <c r="D532" s="86">
        <v>2118.43</v>
      </c>
      <c r="E532" s="90">
        <v>1.57</v>
      </c>
      <c r="F532" s="87">
        <v>6.036549656377166</v>
      </c>
      <c r="G532" s="88">
        <v>11.46698237305972</v>
      </c>
      <c r="H532" s="88">
        <v>3.855807979291881</v>
      </c>
      <c r="I532" s="89">
        <v>15.847296351386797</v>
      </c>
    </row>
    <row r="533" spans="3:9" ht="12.75">
      <c r="C533" s="46" t="s">
        <v>33</v>
      </c>
      <c r="D533" s="47">
        <v>2144.49</v>
      </c>
      <c r="E533" s="48">
        <v>1.23</v>
      </c>
      <c r="F533" s="48">
        <v>5.133396738863993</v>
      </c>
      <c r="G533" s="48">
        <v>12.031783844779476</v>
      </c>
      <c r="H533" s="48">
        <v>5.133396738863993</v>
      </c>
      <c r="I533" s="48">
        <v>16.573077989356435</v>
      </c>
    </row>
    <row r="534" spans="3:9" ht="12.75">
      <c r="C534" s="46" t="s">
        <v>34</v>
      </c>
      <c r="D534" s="47">
        <v>2165.29</v>
      </c>
      <c r="E534" s="48">
        <v>0.97</v>
      </c>
      <c r="F534" s="48">
        <v>3.8169805531049983</v>
      </c>
      <c r="G534" s="48">
        <v>11.655476831368672</v>
      </c>
      <c r="H534" s="48">
        <v>6.153114551569283</v>
      </c>
      <c r="I534" s="48">
        <v>16.76939919000393</v>
      </c>
    </row>
    <row r="535" spans="3:9" ht="12.75">
      <c r="C535" s="46" t="s">
        <v>35</v>
      </c>
      <c r="D535" s="77">
        <v>2178.5</v>
      </c>
      <c r="E535" s="92">
        <v>0.61</v>
      </c>
      <c r="F535" s="92">
        <v>2.8355905080649446</v>
      </c>
      <c r="G535" s="92">
        <v>9.043311993512958</v>
      </c>
      <c r="H535" s="92">
        <v>6.80073341242684</v>
      </c>
      <c r="I535" s="92">
        <v>17.235849361216648</v>
      </c>
    </row>
    <row r="536" spans="3:9" ht="12.75">
      <c r="C536" s="46" t="s">
        <v>36</v>
      </c>
      <c r="D536" s="47">
        <v>2175.23</v>
      </c>
      <c r="E536" s="48">
        <v>-0.15</v>
      </c>
      <c r="F536" s="48">
        <v>1.4334410512522933</v>
      </c>
      <c r="G536" s="48">
        <v>6.640422006294799</v>
      </c>
      <c r="H536" s="48">
        <v>6.640422006294799</v>
      </c>
      <c r="I536" s="48">
        <v>16.5705619446737</v>
      </c>
    </row>
    <row r="537" spans="3:9" ht="12.75">
      <c r="C537" s="46" t="s">
        <v>37</v>
      </c>
      <c r="D537" s="93">
        <v>2179.58</v>
      </c>
      <c r="E537" s="94">
        <v>0.2</v>
      </c>
      <c r="F537" s="81">
        <v>0.6599577885641139</v>
      </c>
      <c r="G537" s="81">
        <v>4.502128802117289</v>
      </c>
      <c r="H537" s="81">
        <v>6.853680298855758</v>
      </c>
      <c r="I537" s="82">
        <v>15.429794039920974</v>
      </c>
    </row>
    <row r="538" spans="3:9" ht="12.75">
      <c r="C538" s="46" t="s">
        <v>38</v>
      </c>
      <c r="D538" s="47">
        <v>2186.99</v>
      </c>
      <c r="E538" s="48">
        <v>0.34</v>
      </c>
      <c r="F538" s="48">
        <v>0.38971769566213954</v>
      </c>
      <c r="G538" s="48">
        <v>3.236359001713529</v>
      </c>
      <c r="H538" s="48">
        <v>7.216954769632</v>
      </c>
      <c r="I538" s="48">
        <v>15.074454091028656</v>
      </c>
    </row>
    <row r="539" spans="3:9" ht="12.75">
      <c r="C539" s="63" t="s">
        <v>39</v>
      </c>
      <c r="D539" s="80">
        <v>2204.05</v>
      </c>
      <c r="E539" s="81">
        <v>0.78</v>
      </c>
      <c r="F539" s="81">
        <v>1.324917365060263</v>
      </c>
      <c r="G539" s="81">
        <v>2.777350325718486</v>
      </c>
      <c r="H539" s="81">
        <v>8.053319475629728</v>
      </c>
      <c r="I539" s="82">
        <v>15.143298958300688</v>
      </c>
    </row>
    <row r="540" spans="3:9" ht="12.75">
      <c r="C540" s="63" t="s">
        <v>40</v>
      </c>
      <c r="D540" s="56">
        <v>2210.44</v>
      </c>
      <c r="E540" s="57">
        <v>0.29</v>
      </c>
      <c r="F540" s="70">
        <v>1.4158691123978162</v>
      </c>
      <c r="G540" s="70">
        <v>2.0851710394450773</v>
      </c>
      <c r="H540" s="70">
        <v>8.366588553667565</v>
      </c>
      <c r="I540" s="79">
        <v>13.983684498210657</v>
      </c>
    </row>
    <row r="541" spans="3:9" ht="12.75">
      <c r="C541" s="46" t="s">
        <v>41</v>
      </c>
      <c r="D541" s="47">
        <v>2217.96</v>
      </c>
      <c r="E541" s="48">
        <v>0.34</v>
      </c>
      <c r="F541" s="48">
        <v>1.4161015825403966</v>
      </c>
      <c r="G541" s="48">
        <v>1.8113380766582532</v>
      </c>
      <c r="H541" s="48">
        <v>8.735255762876392</v>
      </c>
      <c r="I541" s="48">
        <v>11.018455023700714</v>
      </c>
    </row>
    <row r="542" spans="2:9" ht="12.75">
      <c r="B542" s="49"/>
      <c r="C542" s="95" t="s">
        <v>42</v>
      </c>
      <c r="D542" s="96">
        <v>2229.49</v>
      </c>
      <c r="E542" s="97">
        <v>0.52</v>
      </c>
      <c r="F542" s="97">
        <v>1.1542387876862792</v>
      </c>
      <c r="G542" s="97">
        <v>2.494448862878862</v>
      </c>
      <c r="H542" s="97">
        <v>9.300512800400028</v>
      </c>
      <c r="I542" s="98">
        <v>9.300512800400028</v>
      </c>
    </row>
    <row r="543" spans="2:9" ht="12.75">
      <c r="B543" s="37">
        <v>2004</v>
      </c>
      <c r="C543" s="55" t="s">
        <v>31</v>
      </c>
      <c r="D543" s="80">
        <v>2246.43</v>
      </c>
      <c r="E543" s="81">
        <v>0.76</v>
      </c>
      <c r="F543" s="81">
        <v>1.6281826242738884</v>
      </c>
      <c r="G543" s="81">
        <v>3.067104671542209</v>
      </c>
      <c r="H543" s="81">
        <v>0.7598150249608748</v>
      </c>
      <c r="I543" s="82">
        <v>7.707318476468106</v>
      </c>
    </row>
    <row r="544" spans="2:9" ht="12.75">
      <c r="B544" s="37"/>
      <c r="C544" s="55" t="s">
        <v>32</v>
      </c>
      <c r="D544" s="80">
        <v>2260.13</v>
      </c>
      <c r="E544" s="81">
        <v>0.61</v>
      </c>
      <c r="F544" s="81">
        <v>1.9012966870457504</v>
      </c>
      <c r="G544" s="81">
        <v>3.344322562060209</v>
      </c>
      <c r="H544" s="81">
        <v>1.374305334403858</v>
      </c>
      <c r="I544" s="82">
        <v>6.6889158480573085</v>
      </c>
    </row>
    <row r="545" spans="2:9" ht="12.75">
      <c r="B545" s="37"/>
      <c r="C545" s="55" t="s">
        <v>33</v>
      </c>
      <c r="D545" s="80">
        <v>2270.75</v>
      </c>
      <c r="E545" s="81">
        <v>0.47</v>
      </c>
      <c r="F545" s="81">
        <v>1.8506474574902843</v>
      </c>
      <c r="G545" s="81">
        <v>3.026247135954252</v>
      </c>
      <c r="H545" s="81">
        <v>1.8506474574902843</v>
      </c>
      <c r="I545" s="82">
        <v>5.887646946360214</v>
      </c>
    </row>
    <row r="546" spans="2:9" ht="12.75">
      <c r="B546" s="37"/>
      <c r="C546" s="55" t="s">
        <v>34</v>
      </c>
      <c r="D546" s="80">
        <v>2279.15</v>
      </c>
      <c r="E546" s="81">
        <v>0.37</v>
      </c>
      <c r="F546" s="81">
        <v>1.4565332549868026</v>
      </c>
      <c r="G546" s="81">
        <v>3.108430900635173</v>
      </c>
      <c r="H546" s="81">
        <v>2.2274152384626156</v>
      </c>
      <c r="I546" s="82">
        <v>5.258418041001445</v>
      </c>
    </row>
    <row r="547" spans="2:9" ht="12.75">
      <c r="B547" s="37"/>
      <c r="C547" s="55" t="s">
        <v>35</v>
      </c>
      <c r="D547" s="80">
        <v>2290.77</v>
      </c>
      <c r="E547" s="81">
        <v>0.51</v>
      </c>
      <c r="F547" s="81">
        <v>1.355674231128301</v>
      </c>
      <c r="G547" s="81">
        <v>3.2827463074176277</v>
      </c>
      <c r="H547" s="81">
        <v>2.7486106688076717</v>
      </c>
      <c r="I547" s="82">
        <v>5.153546017902233</v>
      </c>
    </row>
    <row r="548" spans="2:9" ht="12.75">
      <c r="B548" s="37"/>
      <c r="C548" s="55" t="s">
        <v>36</v>
      </c>
      <c r="D548" s="80">
        <v>2307.03</v>
      </c>
      <c r="E548" s="81">
        <v>0.71</v>
      </c>
      <c r="F548" s="81">
        <v>1.5977100077067208</v>
      </c>
      <c r="G548" s="81">
        <v>3.477925444832697</v>
      </c>
      <c r="H548" s="81">
        <v>3.477925444832697</v>
      </c>
      <c r="I548" s="82">
        <v>6.059129379421946</v>
      </c>
    </row>
    <row r="549" spans="2:9" ht="12.75">
      <c r="B549" s="37"/>
      <c r="C549" s="55" t="s">
        <v>37</v>
      </c>
      <c r="D549" s="80">
        <v>2328.02</v>
      </c>
      <c r="E549" s="81">
        <v>0.91</v>
      </c>
      <c r="F549" s="81">
        <v>2.1442204330561765</v>
      </c>
      <c r="G549" s="81">
        <v>3.6319849717106667</v>
      </c>
      <c r="H549" s="81">
        <v>4.419396364190931</v>
      </c>
      <c r="I549" s="82">
        <v>6.8104864239899365</v>
      </c>
    </row>
    <row r="550" spans="2:9" ht="12.75">
      <c r="B550" s="37"/>
      <c r="C550" s="55" t="s">
        <v>38</v>
      </c>
      <c r="D550" s="80">
        <v>2344.08</v>
      </c>
      <c r="E550" s="81">
        <v>0.69</v>
      </c>
      <c r="F550" s="81">
        <v>2.327165101690687</v>
      </c>
      <c r="G550" s="81">
        <v>3.7143881104184207</v>
      </c>
      <c r="H550" s="81">
        <v>5.139740478764199</v>
      </c>
      <c r="I550" s="82">
        <v>7.182931792097813</v>
      </c>
    </row>
    <row r="551" spans="2:9" ht="12.75">
      <c r="B551" s="37"/>
      <c r="C551" s="55" t="s">
        <v>39</v>
      </c>
      <c r="D551" s="80">
        <v>2351.82</v>
      </c>
      <c r="E551" s="81">
        <v>0.33</v>
      </c>
      <c r="F551" s="81">
        <v>1.941457198215879</v>
      </c>
      <c r="G551" s="81">
        <v>3.570186061873848</v>
      </c>
      <c r="H551" s="81">
        <v>5.486905076945869</v>
      </c>
      <c r="I551" s="82">
        <v>6.704475851273783</v>
      </c>
    </row>
    <row r="552" spans="2:9" ht="12.75">
      <c r="B552" s="37"/>
      <c r="C552" s="55" t="s">
        <v>40</v>
      </c>
      <c r="D552" s="80">
        <v>2362.17</v>
      </c>
      <c r="E552" s="81">
        <v>0.44</v>
      </c>
      <c r="F552" s="81">
        <v>1.4669117962904155</v>
      </c>
      <c r="G552" s="81">
        <v>3.6425860518175535</v>
      </c>
      <c r="H552" s="81">
        <v>5.951136807072488</v>
      </c>
      <c r="I552" s="82">
        <v>6.864244222869664</v>
      </c>
    </row>
    <row r="553" spans="2:9" ht="12.75">
      <c r="B553" s="37"/>
      <c r="C553" s="63" t="s">
        <v>41</v>
      </c>
      <c r="D553" s="99">
        <v>2378.47</v>
      </c>
      <c r="E553" s="88">
        <v>0.69</v>
      </c>
      <c r="F553" s="88">
        <v>1.467100098972729</v>
      </c>
      <c r="G553" s="88">
        <v>3.828407042173576</v>
      </c>
      <c r="H553" s="88">
        <v>6.6822457153878245</v>
      </c>
      <c r="I553" s="89">
        <v>7.236830240401071</v>
      </c>
    </row>
    <row r="554" spans="2:9" ht="12.75">
      <c r="B554" s="100"/>
      <c r="C554" s="95" t="s">
        <v>42</v>
      </c>
      <c r="D554" s="101">
        <v>2398.92</v>
      </c>
      <c r="E554" s="102">
        <v>0.86</v>
      </c>
      <c r="F554" s="102">
        <v>2.0027042885935042</v>
      </c>
      <c r="G554" s="102">
        <v>3.9830431333792715</v>
      </c>
      <c r="H554" s="102">
        <v>7.599495848826421</v>
      </c>
      <c r="I554" s="103">
        <v>7.599495848826421</v>
      </c>
    </row>
    <row r="555" spans="2:9" ht="12.75">
      <c r="B555" s="37">
        <v>2005</v>
      </c>
      <c r="C555" s="55" t="s">
        <v>31</v>
      </c>
      <c r="D555" s="99">
        <v>2412.83</v>
      </c>
      <c r="E555" s="88">
        <v>0.58</v>
      </c>
      <c r="F555" s="88">
        <v>2.14</v>
      </c>
      <c r="G555" s="88">
        <v>3.64</v>
      </c>
      <c r="H555" s="88">
        <v>0.58</v>
      </c>
      <c r="I555" s="89">
        <v>7.41</v>
      </c>
    </row>
    <row r="556" spans="2:9" ht="12.75">
      <c r="B556" s="37"/>
      <c r="C556" s="55" t="s">
        <v>32</v>
      </c>
      <c r="D556" s="104" t="s">
        <v>48</v>
      </c>
      <c r="E556" s="88">
        <v>0.59</v>
      </c>
      <c r="F556" s="87">
        <v>2.0433303762502852</v>
      </c>
      <c r="G556" s="88">
        <v>3.54040817719532</v>
      </c>
      <c r="H556" s="88">
        <v>1.1734447167892181</v>
      </c>
      <c r="I556" s="90">
        <v>7.386300788007771</v>
      </c>
    </row>
    <row r="557" spans="2:9" ht="12.75">
      <c r="B557" s="37"/>
      <c r="C557" s="55" t="s">
        <v>33</v>
      </c>
      <c r="D557" s="104" t="s">
        <v>49</v>
      </c>
      <c r="E557" s="88">
        <v>0.61</v>
      </c>
      <c r="F557" s="88">
        <v>1.7903890083871055</v>
      </c>
      <c r="G557" s="88">
        <v>3.8289494944340863</v>
      </c>
      <c r="H557" s="88">
        <v>1.7903890083871055</v>
      </c>
      <c r="I557" s="89">
        <v>7.535836177474398</v>
      </c>
    </row>
    <row r="558" spans="2:9" ht="12.75">
      <c r="B558" s="37"/>
      <c r="C558" s="55" t="s">
        <v>34</v>
      </c>
      <c r="D558" s="104" t="s">
        <v>50</v>
      </c>
      <c r="E558" s="88">
        <v>0.87</v>
      </c>
      <c r="F558" s="88">
        <v>2.083860031581186</v>
      </c>
      <c r="G558" s="88">
        <v>4.273189482552064</v>
      </c>
      <c r="H558" s="88">
        <v>2.675787437680288</v>
      </c>
      <c r="I558" s="89">
        <v>8.071430138428791</v>
      </c>
    </row>
    <row r="559" spans="2:9" s="59" customFormat="1" ht="12.75">
      <c r="B559" s="37"/>
      <c r="C559" s="63" t="s">
        <v>35</v>
      </c>
      <c r="D559" s="104" t="s">
        <v>51</v>
      </c>
      <c r="E559" s="88">
        <v>0.49</v>
      </c>
      <c r="F559" s="88">
        <v>1.9822254817537077</v>
      </c>
      <c r="G559" s="88">
        <v>4.066059273398448</v>
      </c>
      <c r="H559" s="88">
        <v>3.178930518733414</v>
      </c>
      <c r="I559" s="89">
        <v>8.050131615133772</v>
      </c>
    </row>
    <row r="560" spans="2:9" s="59" customFormat="1" ht="12.75">
      <c r="B560" s="37"/>
      <c r="C560" s="63" t="s">
        <v>36</v>
      </c>
      <c r="D560" s="104" t="s">
        <v>52</v>
      </c>
      <c r="E560" s="88">
        <v>-0.02</v>
      </c>
      <c r="F560" s="88">
        <v>1.343642372444065</v>
      </c>
      <c r="G560" s="88">
        <v>3.1580878061794326</v>
      </c>
      <c r="H560" s="88">
        <v>3.1580878061794326</v>
      </c>
      <c r="I560" s="89">
        <v>7.266918939068834</v>
      </c>
    </row>
    <row r="561" spans="2:9" s="59" customFormat="1" ht="12.75">
      <c r="B561" s="37"/>
      <c r="C561" s="55" t="s">
        <v>37</v>
      </c>
      <c r="D561" s="104" t="s">
        <v>53</v>
      </c>
      <c r="E561" s="88">
        <v>0.25</v>
      </c>
      <c r="F561" s="88">
        <v>0.72</v>
      </c>
      <c r="G561" s="88">
        <v>2.82</v>
      </c>
      <c r="H561" s="88">
        <v>3.42</v>
      </c>
      <c r="I561" s="89">
        <v>6.57</v>
      </c>
    </row>
    <row r="562" spans="2:9" s="59" customFormat="1" ht="12.75">
      <c r="B562" s="37"/>
      <c r="C562" s="55" t="s">
        <v>38</v>
      </c>
      <c r="D562" s="104" t="s">
        <v>54</v>
      </c>
      <c r="E562" s="88">
        <v>0.17</v>
      </c>
      <c r="F562" s="88">
        <v>0.4003749222278863</v>
      </c>
      <c r="G562" s="88">
        <v>2.3905367377125453</v>
      </c>
      <c r="H562" s="88">
        <v>3.5920330815533585</v>
      </c>
      <c r="I562" s="89">
        <v>6.01557967304871</v>
      </c>
    </row>
    <row r="563" spans="2:9" s="59" customFormat="1" ht="12.75">
      <c r="B563" s="37"/>
      <c r="C563" s="55" t="s">
        <v>39</v>
      </c>
      <c r="D563" s="99">
        <v>2493.79</v>
      </c>
      <c r="E563" s="88">
        <v>0.35</v>
      </c>
      <c r="F563" s="88">
        <v>0.7722210548434694</v>
      </c>
      <c r="G563" s="88">
        <v>2.126239316589329</v>
      </c>
      <c r="H563" s="88">
        <v>3.9546962799926533</v>
      </c>
      <c r="I563" s="89">
        <v>6.03660144058642</v>
      </c>
    </row>
    <row r="564" spans="2:9" s="59" customFormat="1" ht="12.75">
      <c r="B564" s="37"/>
      <c r="C564" s="55" t="s">
        <v>40</v>
      </c>
      <c r="D564" s="99" t="s">
        <v>55</v>
      </c>
      <c r="E564" s="88">
        <v>0.75</v>
      </c>
      <c r="F564" s="88">
        <v>1.2745528786272553</v>
      </c>
      <c r="G564" s="88">
        <v>2.0047825716269063</v>
      </c>
      <c r="H564" s="88">
        <v>4.734213729511594</v>
      </c>
      <c r="I564" s="89">
        <v>6.363640212177768</v>
      </c>
    </row>
    <row r="565" spans="2:9" s="59" customFormat="1" ht="12.75">
      <c r="B565" s="37"/>
      <c r="C565" s="55" t="s">
        <v>41</v>
      </c>
      <c r="D565" s="99">
        <v>2526.31</v>
      </c>
      <c r="E565" s="88">
        <v>0.55</v>
      </c>
      <c r="F565" s="88">
        <v>1.6586924417224314</v>
      </c>
      <c r="G565" s="88">
        <v>2.065708352523865</v>
      </c>
      <c r="H565" s="88">
        <v>5.310306304503687</v>
      </c>
      <c r="I565" s="89">
        <v>6.215760551951477</v>
      </c>
    </row>
    <row r="566" spans="2:9" s="59" customFormat="1" ht="12.75">
      <c r="B566" s="100"/>
      <c r="C566" s="105" t="s">
        <v>42</v>
      </c>
      <c r="D566" s="101">
        <v>2535.4</v>
      </c>
      <c r="E566" s="102">
        <v>0.36</v>
      </c>
      <c r="F566" s="102">
        <v>1.67</v>
      </c>
      <c r="G566" s="102">
        <v>2.45</v>
      </c>
      <c r="H566" s="102">
        <v>5.689226818735094</v>
      </c>
      <c r="I566" s="103">
        <v>5.689226818735094</v>
      </c>
    </row>
    <row r="567" spans="2:10" ht="12.75">
      <c r="B567" s="37">
        <v>2006</v>
      </c>
      <c r="C567" s="55" t="s">
        <v>31</v>
      </c>
      <c r="D567" s="99">
        <v>2550.36</v>
      </c>
      <c r="E567" s="88">
        <v>0.59</v>
      </c>
      <c r="F567" s="88">
        <v>1.5072696806753605</v>
      </c>
      <c r="G567" s="88">
        <v>2.8010335084063254</v>
      </c>
      <c r="H567" s="88">
        <v>0.5900449633194027</v>
      </c>
      <c r="I567" s="89">
        <v>5.6999457069084825</v>
      </c>
      <c r="J567" s="59"/>
    </row>
    <row r="568" spans="2:10" ht="12.75">
      <c r="B568" s="37"/>
      <c r="C568" s="55" t="s">
        <v>32</v>
      </c>
      <c r="D568" s="99">
        <v>2560.82</v>
      </c>
      <c r="E568" s="88">
        <v>0.41</v>
      </c>
      <c r="F568" s="88">
        <v>1.3660239638049188</v>
      </c>
      <c r="G568" s="88">
        <v>3.0473745417670894</v>
      </c>
      <c r="H568" s="88">
        <v>1.002603139544056</v>
      </c>
      <c r="I568" s="89">
        <v>5.510759887436301</v>
      </c>
      <c r="J568" s="59"/>
    </row>
    <row r="569" spans="2:10" ht="12.75">
      <c r="B569" s="37"/>
      <c r="C569" s="55" t="s">
        <v>33</v>
      </c>
      <c r="D569" s="99">
        <v>2571.83</v>
      </c>
      <c r="E569" s="88">
        <v>0.43</v>
      </c>
      <c r="F569" s="88">
        <v>1.4368541453025019</v>
      </c>
      <c r="G569" s="88">
        <v>3.129373363434773</v>
      </c>
      <c r="H569" s="88">
        <v>1.4368541453025019</v>
      </c>
      <c r="I569" s="89">
        <v>5.32215064684034</v>
      </c>
      <c r="J569" s="59"/>
    </row>
    <row r="570" spans="2:9" ht="12.75">
      <c r="B570" s="37"/>
      <c r="C570" s="55" t="s">
        <v>34</v>
      </c>
      <c r="D570" s="104" t="s">
        <v>56</v>
      </c>
      <c r="E570" s="88">
        <v>0.21</v>
      </c>
      <c r="F570" s="88">
        <v>1.0535767499490145</v>
      </c>
      <c r="G570" s="88">
        <v>2.5767266735390093</v>
      </c>
      <c r="H570" s="88">
        <v>1.6498382898161967</v>
      </c>
      <c r="I570" s="89">
        <v>4.633167012435502</v>
      </c>
    </row>
    <row r="571" spans="2:9" ht="12.75">
      <c r="B571" s="37"/>
      <c r="C571" s="55" t="s">
        <v>35</v>
      </c>
      <c r="D571" s="104" t="s">
        <v>57</v>
      </c>
      <c r="E571" s="88">
        <v>0.1</v>
      </c>
      <c r="F571" s="88">
        <v>0.7415593442725354</v>
      </c>
      <c r="G571" s="88">
        <v>2.1177131864260623</v>
      </c>
      <c r="H571" s="88">
        <v>1.751597381083836</v>
      </c>
      <c r="I571" s="89">
        <v>4.227167317124425</v>
      </c>
    </row>
    <row r="572" spans="2:9" ht="12.75">
      <c r="B572" s="37"/>
      <c r="C572" s="55" t="s">
        <v>36</v>
      </c>
      <c r="D572" s="104" t="s">
        <v>58</v>
      </c>
      <c r="E572" s="88">
        <v>-0.21</v>
      </c>
      <c r="F572" s="88">
        <v>0.09954001625300801</v>
      </c>
      <c r="G572" s="88">
        <v>1.537824406405286</v>
      </c>
      <c r="H572" s="88">
        <v>1.537824406405286</v>
      </c>
      <c r="I572" s="89">
        <v>4.029207816768232</v>
      </c>
    </row>
    <row r="573" spans="2:9" ht="12.75">
      <c r="B573" s="37"/>
      <c r="C573" s="55" t="s">
        <v>37</v>
      </c>
      <c r="D573" s="104" t="s">
        <v>59</v>
      </c>
      <c r="E573" s="88">
        <v>0.19</v>
      </c>
      <c r="F573" s="88">
        <v>0.07954276490651502</v>
      </c>
      <c r="G573" s="88">
        <v>1.1339575589328632</v>
      </c>
      <c r="H573" s="88">
        <v>1.7306933817149206</v>
      </c>
      <c r="I573" s="89">
        <v>3.966753598535999</v>
      </c>
    </row>
    <row r="574" spans="2:9" ht="12.75">
      <c r="B574" s="37"/>
      <c r="C574" s="55" t="s">
        <v>38</v>
      </c>
      <c r="D574" s="104" t="s">
        <v>60</v>
      </c>
      <c r="E574" s="88">
        <v>0.05</v>
      </c>
      <c r="F574" s="88">
        <v>0.029459533841658114</v>
      </c>
      <c r="G574" s="88">
        <v>0.7712373380401649</v>
      </c>
      <c r="H574" s="88">
        <v>1.7815729273487513</v>
      </c>
      <c r="I574" s="89">
        <v>3.842114370103289</v>
      </c>
    </row>
    <row r="575" spans="2:9" ht="12.75">
      <c r="B575" s="37"/>
      <c r="C575" s="55" t="s">
        <v>39</v>
      </c>
      <c r="D575" s="104" t="s">
        <v>61</v>
      </c>
      <c r="E575" s="88">
        <v>0.21</v>
      </c>
      <c r="F575" s="88">
        <v>0.45059217911815885</v>
      </c>
      <c r="G575" s="88">
        <v>0.5505807148995068</v>
      </c>
      <c r="H575" s="88">
        <v>1.995345902027279</v>
      </c>
      <c r="I575" s="89">
        <v>3.6971838045705363</v>
      </c>
    </row>
    <row r="576" spans="2:10" s="59" customFormat="1" ht="12.75">
      <c r="B576" s="37"/>
      <c r="C576" s="55" t="s">
        <v>40</v>
      </c>
      <c r="D576" s="99">
        <v>2594.52</v>
      </c>
      <c r="E576" s="88">
        <v>0.33</v>
      </c>
      <c r="F576" s="88">
        <v>0.5908625662975675</v>
      </c>
      <c r="G576" s="88">
        <v>0.6708753196261075</v>
      </c>
      <c r="H576" s="88">
        <v>2.331781967342428</v>
      </c>
      <c r="I576" s="89">
        <v>3.264888616472117</v>
      </c>
      <c r="J576" s="31"/>
    </row>
    <row r="577" spans="2:10" s="59" customFormat="1" ht="12.75">
      <c r="B577" s="37"/>
      <c r="C577" s="55" t="s">
        <v>41</v>
      </c>
      <c r="D577" s="99">
        <v>2602.56</v>
      </c>
      <c r="E577" s="88">
        <v>0.31</v>
      </c>
      <c r="F577" s="88">
        <v>0.8521373184994019</v>
      </c>
      <c r="G577" s="88">
        <v>0.8818478880227687</v>
      </c>
      <c r="H577" s="88">
        <v>2.6488916936183493</v>
      </c>
      <c r="I577" s="89">
        <v>3.0182360834576816</v>
      </c>
      <c r="J577" s="31"/>
    </row>
    <row r="578" spans="2:10" s="59" customFormat="1" ht="12.75">
      <c r="B578" s="37"/>
      <c r="C578" s="55" t="s">
        <v>42</v>
      </c>
      <c r="D578" s="99">
        <v>2615.05</v>
      </c>
      <c r="E578" s="88">
        <v>0.48</v>
      </c>
      <c r="F578" s="88">
        <v>1.12</v>
      </c>
      <c r="G578" s="88">
        <v>1.58</v>
      </c>
      <c r="H578" s="88">
        <v>3.14</v>
      </c>
      <c r="I578" s="89">
        <v>3.14</v>
      </c>
      <c r="J578" s="31"/>
    </row>
    <row r="579" spans="2:10" s="59" customFormat="1" ht="12.75">
      <c r="B579" s="37"/>
      <c r="C579" s="55"/>
      <c r="D579" s="99"/>
      <c r="E579" s="88"/>
      <c r="F579" s="88"/>
      <c r="G579" s="88"/>
      <c r="H579" s="88"/>
      <c r="I579" s="89"/>
      <c r="J579" s="31"/>
    </row>
    <row r="580" spans="2:10" s="59" customFormat="1" ht="12.75">
      <c r="B580" s="106"/>
      <c r="C580" s="60"/>
      <c r="D580" s="107"/>
      <c r="E580" s="89"/>
      <c r="F580" s="89"/>
      <c r="G580" s="89"/>
      <c r="H580" s="89"/>
      <c r="I580" s="89"/>
      <c r="J580" s="31"/>
    </row>
    <row r="581" spans="2:10" s="59" customFormat="1" ht="12.75">
      <c r="B581" s="106"/>
      <c r="C581" s="60"/>
      <c r="D581" s="107"/>
      <c r="E581" s="89"/>
      <c r="F581" s="89"/>
      <c r="G581" s="89"/>
      <c r="H581" s="89"/>
      <c r="I581" s="89"/>
      <c r="J581" s="31"/>
    </row>
    <row r="582" spans="2:10" s="59" customFormat="1" ht="12.75">
      <c r="B582" s="106"/>
      <c r="C582" s="60"/>
      <c r="D582" s="107"/>
      <c r="E582" s="89"/>
      <c r="F582" s="89"/>
      <c r="G582" s="89"/>
      <c r="H582" s="89"/>
      <c r="I582" s="89"/>
      <c r="J582" s="31"/>
    </row>
    <row r="583" spans="3:8" ht="12.75">
      <c r="C583" s="34" t="s">
        <v>17</v>
      </c>
      <c r="D583" s="34"/>
      <c r="E583" s="34"/>
      <c r="F583" s="34"/>
      <c r="G583" s="34"/>
      <c r="H583" s="34"/>
    </row>
    <row r="584" spans="4:8" ht="12.75">
      <c r="D584" s="34" t="s">
        <v>18</v>
      </c>
      <c r="E584" s="34"/>
      <c r="F584" s="34"/>
      <c r="G584" s="34"/>
      <c r="H584" s="34"/>
    </row>
    <row r="585" spans="2:9" ht="9.75" customHeight="1" thickBot="1">
      <c r="B585" s="35"/>
      <c r="C585" s="35"/>
      <c r="D585" s="35"/>
      <c r="E585" s="35"/>
      <c r="F585" s="35"/>
      <c r="G585" s="35"/>
      <c r="H585" s="35"/>
      <c r="I585" s="36" t="s">
        <v>62</v>
      </c>
    </row>
    <row r="586" spans="2:9" ht="12.75">
      <c r="B586" s="37"/>
      <c r="C586" s="37"/>
      <c r="D586" s="34"/>
      <c r="E586" s="38"/>
      <c r="F586" s="34"/>
      <c r="G586" s="34" t="s">
        <v>20</v>
      </c>
      <c r="H586" s="34"/>
      <c r="I586" s="34"/>
    </row>
    <row r="587" spans="2:9" ht="12.75" customHeight="1">
      <c r="B587" s="30" t="s">
        <v>21</v>
      </c>
      <c r="C587" s="39" t="s">
        <v>22</v>
      </c>
      <c r="D587" s="39" t="s">
        <v>23</v>
      </c>
      <c r="E587" s="40" t="s">
        <v>24</v>
      </c>
      <c r="F587" s="41"/>
      <c r="G587" s="41"/>
      <c r="H587" s="41"/>
      <c r="I587" s="41"/>
    </row>
    <row r="588" spans="2:9" ht="13.5" thickBot="1">
      <c r="B588" s="42"/>
      <c r="C588" s="43"/>
      <c r="D588" s="43" t="s">
        <v>25</v>
      </c>
      <c r="E588" s="43" t="s">
        <v>26</v>
      </c>
      <c r="F588" s="43" t="s">
        <v>27</v>
      </c>
      <c r="G588" s="43" t="s">
        <v>28</v>
      </c>
      <c r="H588" s="43" t="s">
        <v>29</v>
      </c>
      <c r="I588" s="44" t="s">
        <v>30</v>
      </c>
    </row>
    <row r="589" spans="3:9" ht="7.5" customHeight="1">
      <c r="C589" s="46"/>
      <c r="D589" s="47"/>
      <c r="E589" s="48"/>
      <c r="F589" s="48"/>
      <c r="G589" s="48"/>
      <c r="H589" s="48"/>
      <c r="I589" s="48"/>
    </row>
    <row r="590" spans="2:10" ht="12.75">
      <c r="B590" s="37">
        <v>2007</v>
      </c>
      <c r="C590" s="55" t="s">
        <v>31</v>
      </c>
      <c r="D590" s="99">
        <v>2626.56</v>
      </c>
      <c r="E590" s="88">
        <v>0.44</v>
      </c>
      <c r="F590" s="88">
        <v>1.2349105036769892</v>
      </c>
      <c r="G590" s="88">
        <v>1.8330696938680502</v>
      </c>
      <c r="H590" s="88">
        <v>0.4401445479053745</v>
      </c>
      <c r="I590" s="89">
        <v>2.987813485155022</v>
      </c>
      <c r="J590" s="59"/>
    </row>
    <row r="591" spans="2:10" ht="12.75">
      <c r="B591" s="37"/>
      <c r="C591" s="55" t="s">
        <v>32</v>
      </c>
      <c r="D591" s="99">
        <v>2638.12</v>
      </c>
      <c r="E591" s="88">
        <v>0.44</v>
      </c>
      <c r="F591" s="88">
        <v>1.3663469814336526</v>
      </c>
      <c r="G591" s="88">
        <v>2.2301274524620496</v>
      </c>
      <c r="H591" s="88">
        <v>0.8822011051413892</v>
      </c>
      <c r="I591" s="89">
        <v>3.0185643661014616</v>
      </c>
      <c r="J591" s="59"/>
    </row>
    <row r="592" spans="2:10" ht="12.75">
      <c r="B592" s="37"/>
      <c r="C592" s="55" t="s">
        <v>33</v>
      </c>
      <c r="D592" s="99">
        <v>2647.88</v>
      </c>
      <c r="E592" s="88">
        <v>0.37</v>
      </c>
      <c r="F592" s="88">
        <v>1.255425326475601</v>
      </c>
      <c r="G592" s="88">
        <v>2.3932807164761094</v>
      </c>
      <c r="H592" s="88">
        <v>1.255425326475601</v>
      </c>
      <c r="I592" s="89">
        <v>2.957038373453935</v>
      </c>
      <c r="J592" s="59"/>
    </row>
    <row r="593" spans="2:9" ht="12.75">
      <c r="B593" s="37"/>
      <c r="C593" s="55" t="s">
        <v>34</v>
      </c>
      <c r="D593" s="104" t="s">
        <v>63</v>
      </c>
      <c r="E593" s="88">
        <v>0.25</v>
      </c>
      <c r="F593" s="88">
        <v>1.0637487816764102</v>
      </c>
      <c r="G593" s="88">
        <v>2.311795630791047</v>
      </c>
      <c r="H593" s="88">
        <v>1.5085753618477638</v>
      </c>
      <c r="I593" s="89">
        <v>2.9981802167443394</v>
      </c>
    </row>
    <row r="594" spans="2:9" ht="12.75">
      <c r="B594" s="37"/>
      <c r="C594" s="55" t="s">
        <v>35</v>
      </c>
      <c r="D594" s="104" t="s">
        <v>64</v>
      </c>
      <c r="E594" s="88">
        <v>0.28</v>
      </c>
      <c r="F594" s="88">
        <v>0.9025366548905955</v>
      </c>
      <c r="G594" s="88">
        <v>2.281215418664706</v>
      </c>
      <c r="H594" s="88">
        <v>1.7926999483757422</v>
      </c>
      <c r="I594" s="89">
        <v>3.1831801566782003</v>
      </c>
    </row>
    <row r="595" spans="2:9" ht="12.75">
      <c r="B595" s="37"/>
      <c r="C595" s="55" t="s">
        <v>36</v>
      </c>
      <c r="D595" s="104" t="s">
        <v>65</v>
      </c>
      <c r="E595" s="88">
        <v>0.28</v>
      </c>
      <c r="F595" s="88">
        <v>0.8119703309817705</v>
      </c>
      <c r="G595" s="88">
        <v>2.0775893386359767</v>
      </c>
      <c r="H595" s="88">
        <v>2.0775893386359767</v>
      </c>
      <c r="I595" s="89">
        <v>3.6898061288305195</v>
      </c>
    </row>
    <row r="596" spans="2:9" ht="12.75">
      <c r="B596" s="37"/>
      <c r="C596" s="55" t="s">
        <v>37</v>
      </c>
      <c r="D596" s="104" t="s">
        <v>66</v>
      </c>
      <c r="E596" s="88">
        <v>0.24</v>
      </c>
      <c r="F596" s="88">
        <v>0.8020342814089254</v>
      </c>
      <c r="G596" s="88">
        <v>1.8743146929824483</v>
      </c>
      <c r="H596" s="88">
        <v>2.322708934819584</v>
      </c>
      <c r="I596" s="89">
        <v>3.741741881455285</v>
      </c>
    </row>
    <row r="597" spans="2:9" ht="12.75">
      <c r="B597" s="37"/>
      <c r="C597" s="55" t="s">
        <v>38</v>
      </c>
      <c r="D597" s="104" t="s">
        <v>67</v>
      </c>
      <c r="E597" s="88">
        <v>0.47</v>
      </c>
      <c r="F597" s="88">
        <v>0.9932642856874452</v>
      </c>
      <c r="G597" s="88">
        <v>1.9047655148363152</v>
      </c>
      <c r="H597" s="88">
        <v>2.8037704823999476</v>
      </c>
      <c r="I597" s="89">
        <v>4.177371665949758</v>
      </c>
    </row>
    <row r="598" spans="2:9" ht="12.75">
      <c r="B598" s="37"/>
      <c r="C598" s="55" t="s">
        <v>39</v>
      </c>
      <c r="D598" s="104" t="s">
        <v>68</v>
      </c>
      <c r="E598" s="88">
        <v>0.18</v>
      </c>
      <c r="F598" s="88">
        <v>0.8927166607976433</v>
      </c>
      <c r="G598" s="88">
        <v>1.7119355862048158</v>
      </c>
      <c r="H598" s="88">
        <v>2.9888529856025636</v>
      </c>
      <c r="I598" s="89">
        <v>4.1461877269440395</v>
      </c>
    </row>
    <row r="599" spans="2:10" s="59" customFormat="1" ht="12.75">
      <c r="B599" s="37"/>
      <c r="C599" s="55" t="s">
        <v>40</v>
      </c>
      <c r="D599" s="99">
        <v>2701.29</v>
      </c>
      <c r="E599" s="88">
        <v>0.3</v>
      </c>
      <c r="F599" s="88">
        <v>0.9529895843844338</v>
      </c>
      <c r="G599" s="88">
        <v>1.762667168958365</v>
      </c>
      <c r="H599" s="88">
        <v>3.2978336934284203</v>
      </c>
      <c r="I599" s="89">
        <v>4.115212062346796</v>
      </c>
      <c r="J599" s="31"/>
    </row>
    <row r="600" spans="2:10" s="59" customFormat="1" ht="12.75">
      <c r="B600" s="37"/>
      <c r="C600" s="55" t="s">
        <v>41</v>
      </c>
      <c r="D600" s="99">
        <v>2711.55</v>
      </c>
      <c r="E600" s="88">
        <v>0.38</v>
      </c>
      <c r="F600" s="88">
        <v>0.8622325051983237</v>
      </c>
      <c r="G600" s="88">
        <v>1.8640610384194956</v>
      </c>
      <c r="H600" s="88">
        <v>3.6901780080686786</v>
      </c>
      <c r="I600" s="89">
        <v>4.187799704905948</v>
      </c>
      <c r="J600" s="31"/>
    </row>
    <row r="601" spans="2:10" s="59" customFormat="1" ht="12.75">
      <c r="B601" s="100"/>
      <c r="C601" s="105" t="s">
        <v>42</v>
      </c>
      <c r="D601" s="101">
        <v>2731.62</v>
      </c>
      <c r="E601" s="102">
        <v>0.74</v>
      </c>
      <c r="F601" s="102">
        <v>1.4261791690955983</v>
      </c>
      <c r="G601" s="102">
        <v>2.33162756894858</v>
      </c>
      <c r="H601" s="102">
        <v>4.457658553373722</v>
      </c>
      <c r="I601" s="103">
        <v>4.457658553373722</v>
      </c>
      <c r="J601" s="31"/>
    </row>
    <row r="602" spans="2:10" ht="12.75">
      <c r="B602" s="37">
        <v>2008</v>
      </c>
      <c r="C602" s="55" t="s">
        <v>31</v>
      </c>
      <c r="D602" s="99">
        <v>2746.37</v>
      </c>
      <c r="E602" s="88">
        <v>0.54</v>
      </c>
      <c r="F602" s="88">
        <v>1.67</v>
      </c>
      <c r="G602" s="88">
        <v>2.64</v>
      </c>
      <c r="H602" s="88">
        <v>0.54</v>
      </c>
      <c r="I602" s="89">
        <v>4.56</v>
      </c>
      <c r="J602" s="59"/>
    </row>
    <row r="603" spans="2:10" ht="12.75">
      <c r="B603" s="106"/>
      <c r="C603" s="108" t="s">
        <v>32</v>
      </c>
      <c r="D603" s="99">
        <v>2759.83</v>
      </c>
      <c r="E603" s="88">
        <v>0.49</v>
      </c>
      <c r="F603" s="88">
        <v>1.78</v>
      </c>
      <c r="G603" s="88">
        <v>2.66</v>
      </c>
      <c r="H603" s="88">
        <v>1.03</v>
      </c>
      <c r="I603" s="89">
        <v>4.61</v>
      </c>
      <c r="J603" s="59"/>
    </row>
    <row r="604" spans="2:10" ht="12.75">
      <c r="B604" s="106"/>
      <c r="C604" s="108" t="s">
        <v>33</v>
      </c>
      <c r="D604" s="99">
        <v>2773.08</v>
      </c>
      <c r="E604" s="88">
        <v>0.48</v>
      </c>
      <c r="F604" s="88">
        <v>1.5177806576317288</v>
      </c>
      <c r="G604" s="88">
        <v>2.965606098299056</v>
      </c>
      <c r="H604" s="88">
        <v>1.5177806576317288</v>
      </c>
      <c r="I604" s="89">
        <v>4.7283109506472965</v>
      </c>
      <c r="J604" s="59"/>
    </row>
    <row r="605" spans="2:10" ht="12.75">
      <c r="B605" s="106"/>
      <c r="C605" s="108" t="s">
        <v>34</v>
      </c>
      <c r="D605" s="99">
        <v>2788.33</v>
      </c>
      <c r="E605" s="88">
        <v>0.55</v>
      </c>
      <c r="F605" s="88">
        <v>1.527834923917748</v>
      </c>
      <c r="G605" s="88">
        <v>3.2221642252405314</v>
      </c>
      <c r="H605" s="88">
        <v>2.0760574311214697</v>
      </c>
      <c r="I605" s="89">
        <v>5.041627425127149</v>
      </c>
      <c r="J605" s="59"/>
    </row>
    <row r="606" spans="2:10" ht="12.75">
      <c r="B606" s="106"/>
      <c r="C606" s="108" t="s">
        <v>35</v>
      </c>
      <c r="D606" s="99">
        <v>2810.36</v>
      </c>
      <c r="E606" s="88">
        <v>0.79</v>
      </c>
      <c r="F606" s="88">
        <v>1.8309098748836128</v>
      </c>
      <c r="G606" s="88">
        <v>3.644041231030215</v>
      </c>
      <c r="H606" s="88">
        <v>2.882538566857762</v>
      </c>
      <c r="I606" s="89">
        <v>5.576029422261297</v>
      </c>
      <c r="J606" s="59"/>
    </row>
    <row r="607" spans="2:10" ht="12.75">
      <c r="B607" s="106"/>
      <c r="C607" s="108" t="s">
        <v>36</v>
      </c>
      <c r="D607" s="99">
        <v>2831.16</v>
      </c>
      <c r="E607" s="88">
        <v>0.74</v>
      </c>
      <c r="F607" s="88">
        <v>2.0944220866329077</v>
      </c>
      <c r="G607" s="88">
        <v>3.643991477584718</v>
      </c>
      <c r="H607" s="88">
        <v>3.643991477584718</v>
      </c>
      <c r="I607" s="89">
        <v>6.060583356434823</v>
      </c>
      <c r="J607" s="59"/>
    </row>
    <row r="608" spans="2:10" ht="12.75">
      <c r="B608" s="106"/>
      <c r="C608" s="108" t="s">
        <v>37</v>
      </c>
      <c r="D608" s="99">
        <v>2846.16</v>
      </c>
      <c r="E608" s="88">
        <v>0.53</v>
      </c>
      <c r="F608" s="88">
        <v>2.074001283922633</v>
      </c>
      <c r="G608" s="88">
        <v>3.633523523778659</v>
      </c>
      <c r="H608" s="88">
        <v>4.193116172820521</v>
      </c>
      <c r="I608" s="89">
        <v>6.367091587904872</v>
      </c>
      <c r="J608" s="59"/>
    </row>
    <row r="609" spans="2:10" ht="12.75">
      <c r="B609" s="106"/>
      <c r="C609" s="108" t="s">
        <v>38</v>
      </c>
      <c r="D609" s="99">
        <v>2854.13</v>
      </c>
      <c r="E609" s="88">
        <v>0.28</v>
      </c>
      <c r="F609" s="88">
        <v>1.5574517143711164</v>
      </c>
      <c r="G609" s="88">
        <v>3.4168771264896813</v>
      </c>
      <c r="H609" s="88">
        <v>4.484884427555813</v>
      </c>
      <c r="I609" s="89">
        <v>6.165817949166241</v>
      </c>
      <c r="J609" s="59"/>
    </row>
    <row r="610" spans="2:10" ht="12.75">
      <c r="B610" s="106"/>
      <c r="C610" s="108" t="s">
        <v>39</v>
      </c>
      <c r="D610" s="99">
        <v>2861.55</v>
      </c>
      <c r="E610" s="88">
        <v>0.26</v>
      </c>
      <c r="F610" s="88">
        <v>1.07341160513712</v>
      </c>
      <c r="G610" s="88">
        <v>3.1903154615085194</v>
      </c>
      <c r="H610" s="88">
        <v>4.756518110132468</v>
      </c>
      <c r="I610" s="89">
        <v>6.250533749689047</v>
      </c>
      <c r="J610" s="59"/>
    </row>
    <row r="611" spans="2:10" ht="12.75">
      <c r="B611" s="106"/>
      <c r="C611" s="108" t="s">
        <v>40</v>
      </c>
      <c r="D611" s="99">
        <v>2874.43</v>
      </c>
      <c r="E611" s="88">
        <v>0.45</v>
      </c>
      <c r="F611" s="88">
        <v>0.9932681226635154</v>
      </c>
      <c r="G611" s="88">
        <v>3.0878698002029914</v>
      </c>
      <c r="H611" s="88">
        <v>5.228033181774916</v>
      </c>
      <c r="I611" s="89">
        <v>6.409530261467666</v>
      </c>
      <c r="J611" s="59"/>
    </row>
    <row r="612" spans="2:10" ht="12.75">
      <c r="B612" s="106"/>
      <c r="C612" s="108" t="s">
        <v>41</v>
      </c>
      <c r="D612" s="99">
        <v>2884.78</v>
      </c>
      <c r="E612" s="88">
        <v>0.36</v>
      </c>
      <c r="F612" s="88">
        <v>1.073882409000304</v>
      </c>
      <c r="G612" s="88">
        <v>2.6480593233607186</v>
      </c>
      <c r="H612" s="88">
        <v>5.606929221487622</v>
      </c>
      <c r="I612" s="89">
        <v>6.388596927956325</v>
      </c>
      <c r="J612" s="59"/>
    </row>
    <row r="613" spans="2:10" s="59" customFormat="1" ht="12.75">
      <c r="B613" s="100"/>
      <c r="C613" s="105" t="s">
        <v>42</v>
      </c>
      <c r="D613" s="101">
        <v>2892.86</v>
      </c>
      <c r="E613" s="102">
        <v>0.28</v>
      </c>
      <c r="F613" s="102">
        <v>1.0941622547220975</v>
      </c>
      <c r="G613" s="102">
        <v>2.179318724480428</v>
      </c>
      <c r="H613" s="102">
        <v>5.902724390654646</v>
      </c>
      <c r="I613" s="103">
        <v>5.902724390654646</v>
      </c>
      <c r="J613" s="31"/>
    </row>
    <row r="614" spans="2:10" s="59" customFormat="1" ht="12.75">
      <c r="B614" s="37">
        <v>2009</v>
      </c>
      <c r="C614" s="55" t="s">
        <v>31</v>
      </c>
      <c r="D614" s="99">
        <v>2906.74</v>
      </c>
      <c r="E614" s="88">
        <v>0.48</v>
      </c>
      <c r="F614" s="88">
        <v>1.1241567699752597</v>
      </c>
      <c r="G614" s="88">
        <v>2.128590783483708</v>
      </c>
      <c r="H614" s="88">
        <v>0.47999999999999154</v>
      </c>
      <c r="I614" s="89">
        <v>5.839457154105232</v>
      </c>
      <c r="J614" s="31"/>
    </row>
    <row r="615" spans="2:10" s="59" customFormat="1" ht="12.75">
      <c r="B615" s="37"/>
      <c r="C615" s="55" t="s">
        <v>32</v>
      </c>
      <c r="D615" s="99">
        <v>2922.73</v>
      </c>
      <c r="E615" s="88">
        <v>0.55</v>
      </c>
      <c r="F615" s="88">
        <v>1.31553139199998</v>
      </c>
      <c r="G615" s="88">
        <v>2.40354106120384</v>
      </c>
      <c r="H615" s="88">
        <v>1.0326399999999847</v>
      </c>
      <c r="I615" s="89">
        <v>5.902544232439588</v>
      </c>
      <c r="J615" s="31"/>
    </row>
    <row r="616" spans="2:10" ht="12.75">
      <c r="B616" s="106"/>
      <c r="C616" s="108" t="s">
        <v>33</v>
      </c>
      <c r="D616" s="99">
        <v>2928.57</v>
      </c>
      <c r="E616" s="88">
        <v>0.2</v>
      </c>
      <c r="F616" s="88">
        <v>1.2345100798097475</v>
      </c>
      <c r="G616" s="88">
        <v>2.342087330293019</v>
      </c>
      <c r="H616" s="88">
        <v>1.2345100798097475</v>
      </c>
      <c r="I616" s="89">
        <v>5.60712276602191</v>
      </c>
      <c r="J616" s="59"/>
    </row>
    <row r="617" spans="2:10" ht="12.75">
      <c r="B617" s="106"/>
      <c r="C617" s="108" t="s">
        <v>34</v>
      </c>
      <c r="D617" s="99">
        <v>2942.63</v>
      </c>
      <c r="E617" s="88">
        <v>0.48</v>
      </c>
      <c r="F617" s="88">
        <v>1.2346086093289355</v>
      </c>
      <c r="G617" s="88">
        <v>2.3726443155686505</v>
      </c>
      <c r="H617" s="88">
        <v>1.7205347306537</v>
      </c>
      <c r="I617" s="89">
        <v>5.5337782830583215</v>
      </c>
      <c r="J617" s="59"/>
    </row>
    <row r="618" spans="2:10" ht="12.75">
      <c r="B618" s="106"/>
      <c r="C618" s="108" t="s">
        <v>35</v>
      </c>
      <c r="D618" s="99">
        <v>2956.46</v>
      </c>
      <c r="E618" s="88">
        <v>0.47</v>
      </c>
      <c r="F618" s="88">
        <v>1.1540580210967155</v>
      </c>
      <c r="G618" s="88">
        <v>2.48476486941811</v>
      </c>
      <c r="H618" s="88">
        <v>2.198608764876475</v>
      </c>
      <c r="I618" s="89">
        <v>5.198622240567041</v>
      </c>
      <c r="J618" s="59"/>
    </row>
    <row r="619" spans="2:10" ht="12.75">
      <c r="B619" s="106"/>
      <c r="C619" s="108" t="s">
        <v>36</v>
      </c>
      <c r="D619" s="99">
        <v>2967.1</v>
      </c>
      <c r="E619" s="88">
        <v>0.36</v>
      </c>
      <c r="F619" s="88">
        <v>1.315659178370332</v>
      </c>
      <c r="G619" s="88">
        <v>2.5664112033529918</v>
      </c>
      <c r="H619" s="88">
        <v>2.5664112033529918</v>
      </c>
      <c r="I619" s="89">
        <v>4.801565436075683</v>
      </c>
      <c r="J619" s="59"/>
    </row>
    <row r="620" spans="2:10" ht="12.75">
      <c r="B620" s="106"/>
      <c r="C620" s="108" t="s">
        <v>37</v>
      </c>
      <c r="D620" s="99">
        <v>2974.22</v>
      </c>
      <c r="E620" s="88">
        <v>0.24</v>
      </c>
      <c r="F620" s="88">
        <v>1.073529461739997</v>
      </c>
      <c r="G620" s="88">
        <v>2.321391958227248</v>
      </c>
      <c r="H620" s="88">
        <v>2.8125346396267403</v>
      </c>
      <c r="I620" s="89">
        <v>4.499395676982321</v>
      </c>
      <c r="J620" s="59"/>
    </row>
    <row r="621" spans="2:10" ht="12.75">
      <c r="B621" s="106"/>
      <c r="C621" s="108" t="s">
        <v>38</v>
      </c>
      <c r="D621" s="99">
        <v>2978.68</v>
      </c>
      <c r="E621" s="88">
        <v>0.15</v>
      </c>
      <c r="F621" s="88">
        <v>0.7515745181737588</v>
      </c>
      <c r="G621" s="88">
        <v>1.9143061452819632</v>
      </c>
      <c r="H621" s="88">
        <v>2.9667074662813597</v>
      </c>
      <c r="I621" s="89">
        <v>4.36385168159823</v>
      </c>
      <c r="J621" s="59"/>
    </row>
    <row r="622" spans="2:10" ht="12.75">
      <c r="B622" s="106"/>
      <c r="C622" s="108" t="s">
        <v>39</v>
      </c>
      <c r="D622" s="99">
        <v>2985.83</v>
      </c>
      <c r="E622" s="88">
        <v>0.24</v>
      </c>
      <c r="F622" s="88">
        <v>0.6312561086582846</v>
      </c>
      <c r="G622" s="88">
        <v>1.9552204659611938</v>
      </c>
      <c r="H622" s="88">
        <v>3.2138679395057324</v>
      </c>
      <c r="I622" s="89">
        <v>4.343100767066788</v>
      </c>
      <c r="J622" s="59"/>
    </row>
    <row r="623" spans="2:10" ht="12.75">
      <c r="B623" s="106"/>
      <c r="C623" s="108" t="s">
        <v>40</v>
      </c>
      <c r="D623" s="99">
        <v>2994.19</v>
      </c>
      <c r="E623" s="88">
        <v>0.28</v>
      </c>
      <c r="F623" s="88">
        <v>0.6714365447075377</v>
      </c>
      <c r="G623" s="88">
        <v>1.752174075571844</v>
      </c>
      <c r="H623" s="88">
        <v>3.5028555697372843</v>
      </c>
      <c r="I623" s="89">
        <v>4.166391249743429</v>
      </c>
      <c r="J623" s="59"/>
    </row>
    <row r="624" spans="2:10" ht="12.75">
      <c r="B624" s="106"/>
      <c r="C624" s="108" t="s">
        <v>41</v>
      </c>
      <c r="D624" s="99">
        <v>3006.47</v>
      </c>
      <c r="E624" s="88">
        <v>0.41</v>
      </c>
      <c r="F624" s="88">
        <v>0.9329635946123682</v>
      </c>
      <c r="G624" s="88">
        <v>1.6915500294270691</v>
      </c>
      <c r="H624" s="88">
        <v>3.9273493615127997</v>
      </c>
      <c r="I624" s="89">
        <v>4.218345939725032</v>
      </c>
      <c r="J624" s="59"/>
    </row>
    <row r="625" spans="2:10" ht="12.75">
      <c r="B625" s="109"/>
      <c r="C625" s="110" t="s">
        <v>42</v>
      </c>
      <c r="D625" s="101">
        <v>3017.59</v>
      </c>
      <c r="E625" s="102">
        <v>0.37</v>
      </c>
      <c r="F625" s="102">
        <v>1.0636908330347028</v>
      </c>
      <c r="G625" s="102">
        <v>1.7016615550537573</v>
      </c>
      <c r="H625" s="102">
        <v>4.311744391198791</v>
      </c>
      <c r="I625" s="103">
        <v>4.311744391198791</v>
      </c>
      <c r="J625" s="59"/>
    </row>
    <row r="626" spans="2:10" s="59" customFormat="1" ht="12.75">
      <c r="B626" s="37">
        <v>2010</v>
      </c>
      <c r="C626" s="55" t="s">
        <v>31</v>
      </c>
      <c r="D626" s="99">
        <v>3040.22</v>
      </c>
      <c r="E626" s="88">
        <v>0.75</v>
      </c>
      <c r="F626" s="88">
        <v>1.537310591512231</v>
      </c>
      <c r="G626" s="88">
        <v>2.22</v>
      </c>
      <c r="H626" s="88">
        <v>0.7499362073707605</v>
      </c>
      <c r="I626" s="89">
        <v>4.591974453551395</v>
      </c>
      <c r="J626" s="31"/>
    </row>
    <row r="627" spans="2:10" s="59" customFormat="1" ht="12.75">
      <c r="B627" s="37"/>
      <c r="C627" s="55" t="s">
        <v>32</v>
      </c>
      <c r="D627" s="99">
        <v>3063.93</v>
      </c>
      <c r="E627" s="88">
        <v>0.78</v>
      </c>
      <c r="F627" s="88">
        <v>1.9112114872258834</v>
      </c>
      <c r="G627" s="88">
        <v>2.862005989230121</v>
      </c>
      <c r="H627" s="88">
        <v>1.5356625651596012</v>
      </c>
      <c r="I627" s="89">
        <v>4.831099691042273</v>
      </c>
      <c r="J627" s="31"/>
    </row>
    <row r="628" spans="2:10" s="59" customFormat="1" ht="12.75">
      <c r="B628" s="37"/>
      <c r="C628" s="55" t="s">
        <v>33</v>
      </c>
      <c r="D628" s="99">
        <v>3079.86</v>
      </c>
      <c r="E628" s="88">
        <v>0.52</v>
      </c>
      <c r="F628" s="88">
        <v>2.06356728382584</v>
      </c>
      <c r="G628" s="88">
        <v>3.1492080928920974</v>
      </c>
      <c r="H628" s="88">
        <v>2.06356728382584</v>
      </c>
      <c r="I628" s="89">
        <v>5.166002520001234</v>
      </c>
      <c r="J628" s="31"/>
    </row>
    <row r="629" spans="2:10" s="59" customFormat="1" ht="12.75">
      <c r="B629" s="37"/>
      <c r="C629" s="55" t="s">
        <v>34</v>
      </c>
      <c r="D629" s="99">
        <v>3097.42</v>
      </c>
      <c r="E629" s="88">
        <v>0.57</v>
      </c>
      <c r="F629" s="88">
        <v>1.8814427903243836</v>
      </c>
      <c r="G629" s="88">
        <v>3.4476770011255153</v>
      </c>
      <c r="H629" s="88">
        <v>2.645488618400771</v>
      </c>
      <c r="I629" s="89">
        <v>5.260260379320547</v>
      </c>
      <c r="J629" s="31"/>
    </row>
    <row r="630" spans="2:10" s="59" customFormat="1" ht="12.75">
      <c r="B630" s="37"/>
      <c r="C630" s="55" t="s">
        <v>35</v>
      </c>
      <c r="D630" s="99">
        <v>3110.74</v>
      </c>
      <c r="E630" s="88">
        <v>0.43</v>
      </c>
      <c r="F630" s="88">
        <v>1.5277764178685427</v>
      </c>
      <c r="G630" s="88">
        <v>3.468186943491869</v>
      </c>
      <c r="H630" s="88">
        <v>3.0869004735567085</v>
      </c>
      <c r="I630" s="89">
        <v>5.218403090182178</v>
      </c>
      <c r="J630" s="31"/>
    </row>
    <row r="631" spans="2:10" s="59" customFormat="1" ht="12.75">
      <c r="B631" s="37"/>
      <c r="C631" s="55" t="s">
        <v>36</v>
      </c>
      <c r="D631" s="99">
        <v>3110.74</v>
      </c>
      <c r="E631" s="88">
        <v>0</v>
      </c>
      <c r="F631" s="88">
        <v>1.0026429772781675</v>
      </c>
      <c r="G631" s="88">
        <v>3.0869004735567085</v>
      </c>
      <c r="H631" s="88">
        <v>3.0869004735567085</v>
      </c>
      <c r="I631" s="89">
        <v>4.8410906272117415</v>
      </c>
      <c r="J631" s="31"/>
    </row>
    <row r="632" spans="2:10" s="59" customFormat="1" ht="12.75">
      <c r="B632" s="37"/>
      <c r="C632" s="55" t="s">
        <v>37</v>
      </c>
      <c r="D632" s="99">
        <v>3111.05</v>
      </c>
      <c r="E632" s="88">
        <v>0.01</v>
      </c>
      <c r="F632" s="88">
        <v>0.4400436492306481</v>
      </c>
      <c r="G632" s="88">
        <v>2.3297656090677688</v>
      </c>
      <c r="H632" s="88">
        <v>3.0971735722878257</v>
      </c>
      <c r="I632" s="89">
        <v>4.600533921498751</v>
      </c>
      <c r="J632" s="31"/>
    </row>
    <row r="633" spans="2:10" s="59" customFormat="1" ht="12.75">
      <c r="B633" s="37"/>
      <c r="C633" s="55" t="s">
        <v>38</v>
      </c>
      <c r="D633" s="99">
        <v>3112.29</v>
      </c>
      <c r="E633" s="88">
        <v>0.04</v>
      </c>
      <c r="F633" s="88">
        <v>0.04982737226513212</v>
      </c>
      <c r="G633" s="88">
        <v>1.5783650409767924</v>
      </c>
      <c r="H633" s="88">
        <v>3.1382659672122504</v>
      </c>
      <c r="I633" s="89">
        <v>4.485543932211589</v>
      </c>
      <c r="J633" s="31"/>
    </row>
    <row r="634" spans="2:10" s="59" customFormat="1" ht="12.75">
      <c r="B634" s="37"/>
      <c r="C634" s="55" t="s">
        <v>39</v>
      </c>
      <c r="D634" s="99">
        <v>3126.29</v>
      </c>
      <c r="E634" s="88">
        <v>0.45</v>
      </c>
      <c r="F634" s="88">
        <v>0.49988105724041443</v>
      </c>
      <c r="G634" s="88">
        <v>1.507536056833736</v>
      </c>
      <c r="H634" s="88">
        <v>3.602212361520274</v>
      </c>
      <c r="I634" s="89">
        <v>4.70421959723093</v>
      </c>
      <c r="J634" s="31"/>
    </row>
    <row r="635" spans="2:10" s="59" customFormat="1" ht="12.75">
      <c r="B635" s="37"/>
      <c r="C635" s="55" t="s">
        <v>40</v>
      </c>
      <c r="D635" s="99">
        <v>3149.74</v>
      </c>
      <c r="E635" s="88">
        <v>0.75</v>
      </c>
      <c r="F635" s="88">
        <v>1.2436315713344248</v>
      </c>
      <c r="G635" s="88">
        <v>1.6891477423145673</v>
      </c>
      <c r="H635" s="88">
        <v>4.379322571986233</v>
      </c>
      <c r="I635" s="89">
        <v>5.195061101666876</v>
      </c>
      <c r="J635" s="31"/>
    </row>
    <row r="636" spans="2:10" ht="12.75">
      <c r="B636" s="106"/>
      <c r="C636" s="108" t="s">
        <v>41</v>
      </c>
      <c r="D636" s="99">
        <v>3175.88</v>
      </c>
      <c r="E636" s="88">
        <v>0.83</v>
      </c>
      <c r="F636" s="88">
        <v>2.0431900626227018</v>
      </c>
      <c r="G636" s="88">
        <v>2.094035502806424</v>
      </c>
      <c r="H636" s="88">
        <v>5.245576768215687</v>
      </c>
      <c r="I636" s="89">
        <v>5.634847512198693</v>
      </c>
      <c r="J636" s="59"/>
    </row>
    <row r="637" spans="2:10" ht="12.75">
      <c r="B637" s="109"/>
      <c r="C637" s="110" t="s">
        <v>42</v>
      </c>
      <c r="D637" s="101">
        <v>3195.89</v>
      </c>
      <c r="E637" s="102">
        <v>0.63</v>
      </c>
      <c r="F637" s="102">
        <v>2.2262809912068304</v>
      </c>
      <c r="G637" s="102">
        <v>2.737290805403214</v>
      </c>
      <c r="H637" s="102">
        <v>5.9086887217945305</v>
      </c>
      <c r="I637" s="103">
        <v>5.9086887217945305</v>
      </c>
      <c r="J637" s="59"/>
    </row>
    <row r="638" spans="2:10" s="59" customFormat="1" ht="12.75">
      <c r="B638" s="37">
        <v>2011</v>
      </c>
      <c r="C638" s="55" t="s">
        <v>31</v>
      </c>
      <c r="D638" s="99">
        <v>3222.42</v>
      </c>
      <c r="E638" s="88">
        <v>0.83</v>
      </c>
      <c r="F638" s="88">
        <v>2.3074920469626115</v>
      </c>
      <c r="G638" s="88">
        <v>3.579820317899096</v>
      </c>
      <c r="H638" s="88">
        <v>0.8301286965446408</v>
      </c>
      <c r="I638" s="89">
        <v>5.992987349599699</v>
      </c>
      <c r="J638" s="31"/>
    </row>
    <row r="639" spans="2:10" s="59" customFormat="1" ht="12.75">
      <c r="B639" s="37"/>
      <c r="C639" s="55" t="s">
        <v>32</v>
      </c>
      <c r="D639" s="99">
        <v>3248.2</v>
      </c>
      <c r="E639" s="88">
        <v>0.8</v>
      </c>
      <c r="F639" s="88">
        <v>2.2771641245890706</v>
      </c>
      <c r="G639" s="88">
        <v>4.366880978314991</v>
      </c>
      <c r="H639" s="88">
        <v>1.6367897518375196</v>
      </c>
      <c r="I639" s="89">
        <v>6.014171342034569</v>
      </c>
      <c r="J639" s="31"/>
    </row>
    <row r="640" spans="2:10" s="59" customFormat="1" ht="12.75">
      <c r="B640" s="37"/>
      <c r="C640" s="55" t="s">
        <v>33</v>
      </c>
      <c r="D640" s="99">
        <v>3273.86</v>
      </c>
      <c r="E640" s="88">
        <v>0.79</v>
      </c>
      <c r="F640" s="88">
        <v>2.4396959845301325</v>
      </c>
      <c r="G640" s="88">
        <v>4.720291463683801</v>
      </c>
      <c r="H640" s="88">
        <v>2.4396959845301325</v>
      </c>
      <c r="I640" s="89">
        <v>6.298987616320217</v>
      </c>
      <c r="J640" s="31"/>
    </row>
    <row r="641" spans="2:10" s="59" customFormat="1" ht="12.75">
      <c r="B641" s="37"/>
      <c r="C641" s="55" t="s">
        <v>34</v>
      </c>
      <c r="D641" s="99">
        <v>3299.07</v>
      </c>
      <c r="E641" s="88">
        <v>0.77</v>
      </c>
      <c r="F641" s="88">
        <v>2.378647103729503</v>
      </c>
      <c r="G641" s="88">
        <v>4.741026243435975</v>
      </c>
      <c r="H641" s="88">
        <v>3.2285216324717148</v>
      </c>
      <c r="I641" s="89">
        <v>6.5102569235040875</v>
      </c>
      <c r="J641" s="31"/>
    </row>
    <row r="642" spans="2:10" s="59" customFormat="1" ht="12.75">
      <c r="B642" s="37"/>
      <c r="C642" s="55" t="s">
        <v>35</v>
      </c>
      <c r="D642" s="99">
        <v>3314.58</v>
      </c>
      <c r="E642" s="88">
        <v>0.47</v>
      </c>
      <c r="F642" s="88">
        <v>2.0435933747921853</v>
      </c>
      <c r="G642" s="88">
        <v>4.367293474564526</v>
      </c>
      <c r="H642" s="88">
        <v>3.7138324535575418</v>
      </c>
      <c r="I642" s="89">
        <v>6.55278165324007</v>
      </c>
      <c r="J642" s="31"/>
    </row>
    <row r="643" spans="2:9" ht="13.5" thickBot="1">
      <c r="B643" s="111"/>
      <c r="C643" s="112"/>
      <c r="D643" s="111"/>
      <c r="E643" s="111"/>
      <c r="F643" s="111"/>
      <c r="G643" s="111"/>
      <c r="H643" s="111"/>
      <c r="I643" s="35"/>
    </row>
    <row r="644" spans="2:9" ht="12.75" customHeight="1">
      <c r="B644" s="72" t="s">
        <v>69</v>
      </c>
      <c r="C644" s="73"/>
      <c r="D644" s="74"/>
      <c r="E644" s="73"/>
      <c r="F644" s="74"/>
      <c r="G644" s="73"/>
      <c r="H644" s="73"/>
      <c r="I644" s="45"/>
    </row>
    <row r="645" spans="2:4" ht="12.75" customHeight="1">
      <c r="B645" s="72" t="s">
        <v>70</v>
      </c>
      <c r="C645" s="72"/>
      <c r="D645" s="72"/>
    </row>
  </sheetData>
  <sheetProtection/>
  <printOptions/>
  <pageMargins left="0.31496062992125984" right="0.3937007874015748" top="0.58" bottom="0.25" header="0.25" footer="0"/>
  <pageSetup horizontalDpi="300" verticalDpi="300" orientation="portrait" r:id="rId4"/>
  <legacyDrawing r:id="rId3"/>
  <oleObjects>
    <oleObject progId="Word.Document.6" shapeId="5409597" r:id="rId1"/>
    <oleObject progId="Word.Document.6" shapeId="540959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J642"/>
  <sheetViews>
    <sheetView showGridLines="0" zoomScale="75" zoomScaleNormal="75" zoomScalePageLayoutView="0" workbookViewId="0" topLeftCell="A613">
      <selection activeCell="I515" sqref="I515"/>
    </sheetView>
  </sheetViews>
  <sheetFormatPr defaultColWidth="9.140625" defaultRowHeight="12.75"/>
  <cols>
    <col min="1" max="1" width="7.140625" style="31" customWidth="1"/>
    <col min="2" max="2" width="12.421875" style="31" customWidth="1"/>
    <col min="3" max="3" width="7.8515625" style="31" customWidth="1"/>
    <col min="4" max="4" width="38.28125" style="31" bestFit="1" customWidth="1"/>
    <col min="5" max="5" width="10.57421875" style="31" customWidth="1"/>
    <col min="6" max="6" width="15.140625" style="31" bestFit="1" customWidth="1"/>
    <col min="7" max="7" width="14.28125" style="31" customWidth="1"/>
    <col min="8" max="8" width="9.7109375" style="31" customWidth="1"/>
    <col min="9" max="9" width="12.28125" style="31" customWidth="1"/>
    <col min="10" max="16384" width="9.140625" style="31" customWidth="1"/>
  </cols>
  <sheetData>
    <row r="1" ht="12.75"/>
    <row r="2" ht="12.75"/>
    <row r="3" ht="12.75"/>
    <row r="29" spans="1:9" ht="18">
      <c r="A29" s="28" t="s">
        <v>7</v>
      </c>
      <c r="B29" s="29"/>
      <c r="C29" s="29"/>
      <c r="D29" s="29"/>
      <c r="E29" s="30"/>
      <c r="F29" s="30"/>
      <c r="G29" s="29"/>
      <c r="H29" s="29"/>
      <c r="I29" s="29"/>
    </row>
    <row r="57" ht="15">
      <c r="I57" s="32" t="s">
        <v>71</v>
      </c>
    </row>
    <row r="84" ht="12.75">
      <c r="B84" s="31" t="s">
        <v>72</v>
      </c>
    </row>
    <row r="86" ht="12.75">
      <c r="B86" s="31" t="s">
        <v>9</v>
      </c>
    </row>
    <row r="87" ht="12.75">
      <c r="B87" s="31" t="s">
        <v>10</v>
      </c>
    </row>
    <row r="88" ht="12.75">
      <c r="B88" s="31" t="s">
        <v>11</v>
      </c>
    </row>
    <row r="89" ht="12.75">
      <c r="B89" s="31" t="s">
        <v>12</v>
      </c>
    </row>
    <row r="91" ht="12.75">
      <c r="B91" s="31" t="s">
        <v>13</v>
      </c>
    </row>
    <row r="92" ht="12.75">
      <c r="B92" s="31" t="s">
        <v>14</v>
      </c>
    </row>
    <row r="93" ht="12.75">
      <c r="B93" s="31" t="s">
        <v>15</v>
      </c>
    </row>
    <row r="145" ht="12.75" customHeight="1"/>
    <row r="148" spans="1:9" ht="23.25">
      <c r="A148" s="33" t="s">
        <v>73</v>
      </c>
      <c r="B148" s="33"/>
      <c r="C148" s="33"/>
      <c r="D148" s="33"/>
      <c r="E148" s="33"/>
      <c r="F148" s="33"/>
      <c r="G148" s="33"/>
      <c r="H148" s="33"/>
      <c r="I148" s="33"/>
    </row>
    <row r="174" spans="3:8" ht="12.75">
      <c r="C174" s="34" t="s">
        <v>74</v>
      </c>
      <c r="D174" s="34"/>
      <c r="E174" s="34"/>
      <c r="F174" s="34"/>
      <c r="G174" s="34"/>
      <c r="H174" s="34"/>
    </row>
    <row r="175" spans="4:8" ht="12.75">
      <c r="D175" s="34" t="s">
        <v>18</v>
      </c>
      <c r="E175" s="34"/>
      <c r="F175" s="34"/>
      <c r="G175" s="34"/>
      <c r="H175" s="34"/>
    </row>
    <row r="176" spans="2:9" ht="13.5" thickBot="1">
      <c r="B176" s="35"/>
      <c r="C176" s="35"/>
      <c r="D176" s="35"/>
      <c r="E176" s="35"/>
      <c r="F176" s="35"/>
      <c r="G176" s="35"/>
      <c r="H176" s="35"/>
      <c r="I176" s="36" t="s">
        <v>19</v>
      </c>
    </row>
    <row r="177" spans="2:9" ht="12.75">
      <c r="B177" s="37"/>
      <c r="C177" s="37"/>
      <c r="D177" s="34"/>
      <c r="E177" s="38"/>
      <c r="F177" s="34"/>
      <c r="G177" s="34" t="s">
        <v>20</v>
      </c>
      <c r="H177" s="34"/>
      <c r="I177" s="34"/>
    </row>
    <row r="178" spans="2:9" ht="12.75">
      <c r="B178" s="30" t="s">
        <v>21</v>
      </c>
      <c r="C178" s="39" t="s">
        <v>22</v>
      </c>
      <c r="D178" s="39" t="s">
        <v>23</v>
      </c>
      <c r="E178" s="40" t="s">
        <v>24</v>
      </c>
      <c r="F178" s="41"/>
      <c r="G178" s="41"/>
      <c r="H178" s="41"/>
      <c r="I178" s="41"/>
    </row>
    <row r="179" spans="2:9" ht="13.5" thickBot="1">
      <c r="B179" s="42"/>
      <c r="C179" s="43"/>
      <c r="D179" s="43" t="s">
        <v>25</v>
      </c>
      <c r="E179" s="43" t="s">
        <v>26</v>
      </c>
      <c r="F179" s="43" t="s">
        <v>27</v>
      </c>
      <c r="G179" s="43" t="s">
        <v>28</v>
      </c>
      <c r="H179" s="43" t="s">
        <v>29</v>
      </c>
      <c r="I179" s="44" t="s">
        <v>30</v>
      </c>
    </row>
    <row r="180" spans="3:9" ht="12.75">
      <c r="C180" s="45"/>
      <c r="D180" s="45"/>
      <c r="E180" s="45"/>
      <c r="F180" s="45"/>
      <c r="G180" s="45"/>
      <c r="H180" s="45"/>
      <c r="I180" s="45"/>
    </row>
    <row r="181" spans="2:9" ht="12.75">
      <c r="B181" s="30">
        <v>1979</v>
      </c>
      <c r="C181" s="46" t="s">
        <v>31</v>
      </c>
      <c r="D181" s="47"/>
      <c r="E181" s="48"/>
      <c r="F181" s="48"/>
      <c r="G181" s="48"/>
      <c r="H181" s="48"/>
      <c r="I181" s="48"/>
    </row>
    <row r="182" spans="3:9" ht="12.75">
      <c r="C182" s="46" t="s">
        <v>32</v>
      </c>
      <c r="D182" s="47"/>
      <c r="E182" s="48"/>
      <c r="F182" s="48"/>
      <c r="G182" s="48"/>
      <c r="H182" s="48"/>
      <c r="I182" s="48"/>
    </row>
    <row r="183" spans="3:9" ht="12.75">
      <c r="C183" s="46" t="s">
        <v>33</v>
      </c>
      <c r="D183" s="47">
        <v>5.5765E-09</v>
      </c>
      <c r="E183" s="48"/>
      <c r="F183" s="48"/>
      <c r="G183" s="48"/>
      <c r="H183" s="48"/>
      <c r="I183" s="48"/>
    </row>
    <row r="184" spans="3:9" ht="12.75">
      <c r="C184" s="46" t="s">
        <v>34</v>
      </c>
      <c r="D184" s="47">
        <v>5.7689E-09</v>
      </c>
      <c r="E184" s="48">
        <v>3.4501927732448534</v>
      </c>
      <c r="F184" s="48"/>
      <c r="G184" s="48"/>
      <c r="H184" s="48"/>
      <c r="I184" s="48"/>
    </row>
    <row r="185" spans="3:9" ht="12.75">
      <c r="C185" s="46" t="s">
        <v>35</v>
      </c>
      <c r="D185" s="47">
        <v>5.8704E-09</v>
      </c>
      <c r="E185" s="48">
        <v>1.759434207561239</v>
      </c>
      <c r="F185" s="48"/>
      <c r="G185" s="48"/>
      <c r="H185" s="48"/>
      <c r="I185" s="48"/>
    </row>
    <row r="186" spans="3:9" ht="12.75">
      <c r="C186" s="46" t="s">
        <v>36</v>
      </c>
      <c r="D186" s="47">
        <v>6.0465E-09</v>
      </c>
      <c r="E186" s="48">
        <v>2.999795584627951</v>
      </c>
      <c r="F186" s="48">
        <v>8.428225589527472</v>
      </c>
      <c r="G186" s="48"/>
      <c r="H186" s="48"/>
      <c r="I186" s="48"/>
    </row>
    <row r="187" spans="3:9" ht="12.75">
      <c r="C187" s="46" t="s">
        <v>37</v>
      </c>
      <c r="D187" s="47">
        <v>6.3705E-09</v>
      </c>
      <c r="E187" s="48">
        <v>5.358471843215096</v>
      </c>
      <c r="F187" s="48">
        <v>10.42833122432354</v>
      </c>
      <c r="G187" s="48"/>
      <c r="H187" s="48"/>
      <c r="I187" s="48"/>
    </row>
    <row r="188" spans="3:9" ht="12.75">
      <c r="C188" s="46" t="s">
        <v>38</v>
      </c>
      <c r="D188" s="47">
        <v>6.739E-09</v>
      </c>
      <c r="E188" s="48">
        <v>5.79</v>
      </c>
      <c r="F188" s="48">
        <v>14.796266012537473</v>
      </c>
      <c r="G188" s="48"/>
      <c r="H188" s="48"/>
      <c r="I188" s="48"/>
    </row>
    <row r="189" spans="3:9" ht="12.75">
      <c r="C189" s="46" t="s">
        <v>39</v>
      </c>
      <c r="D189" s="47">
        <v>7.1843E-09</v>
      </c>
      <c r="E189" s="48">
        <v>6.60780531236087</v>
      </c>
      <c r="F189" s="48">
        <v>18.817497725957153</v>
      </c>
      <c r="G189" s="48">
        <v>28.8317044741325</v>
      </c>
      <c r="H189" s="48"/>
      <c r="I189" s="48"/>
    </row>
    <row r="190" spans="3:9" ht="12.75">
      <c r="C190" s="46" t="s">
        <v>40</v>
      </c>
      <c r="D190" s="47">
        <v>7.5481E-09</v>
      </c>
      <c r="E190" s="48">
        <v>5.0638197179961875</v>
      </c>
      <c r="F190" s="48">
        <v>18.48520524291657</v>
      </c>
      <c r="G190" s="48">
        <v>30.841234897467462</v>
      </c>
      <c r="H190" s="48"/>
      <c r="I190" s="48"/>
    </row>
    <row r="191" spans="3:9" ht="12.75">
      <c r="C191" s="46" t="s">
        <v>41</v>
      </c>
      <c r="D191" s="47">
        <v>8.0089E-09</v>
      </c>
      <c r="E191" s="48">
        <v>6.104847577536088</v>
      </c>
      <c r="F191" s="48">
        <v>18.84404214275115</v>
      </c>
      <c r="G191" s="48">
        <v>36.42852275824475</v>
      </c>
      <c r="H191" s="48"/>
      <c r="I191" s="48"/>
    </row>
    <row r="192" spans="2:9" ht="12.75">
      <c r="B192" s="49"/>
      <c r="C192" s="50" t="s">
        <v>42</v>
      </c>
      <c r="D192" s="51">
        <v>8.3698E-09</v>
      </c>
      <c r="E192" s="52">
        <v>4.50623681154716</v>
      </c>
      <c r="F192" s="52">
        <v>16.50125969127125</v>
      </c>
      <c r="G192" s="52">
        <v>38.42388158438767</v>
      </c>
      <c r="H192" s="52"/>
      <c r="I192" s="52"/>
    </row>
    <row r="193" spans="2:9" ht="12.75">
      <c r="B193" s="30">
        <v>1980</v>
      </c>
      <c r="C193" s="46" t="s">
        <v>31</v>
      </c>
      <c r="D193" s="47">
        <v>8.919E-09</v>
      </c>
      <c r="E193" s="48">
        <v>6.561686061793592</v>
      </c>
      <c r="F193" s="48">
        <v>18.16218651051258</v>
      </c>
      <c r="G193" s="53">
        <v>40</v>
      </c>
      <c r="H193" s="48">
        <v>6.561686061793592</v>
      </c>
      <c r="I193" s="48"/>
    </row>
    <row r="194" spans="3:9" ht="12.75">
      <c r="C194" s="46" t="s">
        <v>32</v>
      </c>
      <c r="D194" s="47">
        <v>9.289E-09</v>
      </c>
      <c r="E194" s="48">
        <v>4.14844713532907</v>
      </c>
      <c r="F194" s="48">
        <v>15.983468391414535</v>
      </c>
      <c r="G194" s="48">
        <v>37.839442053717164</v>
      </c>
      <c r="H194" s="48">
        <v>10.982341274582419</v>
      </c>
      <c r="I194" s="48"/>
    </row>
    <row r="195" spans="3:9" ht="12.75">
      <c r="C195" s="46" t="s">
        <v>33</v>
      </c>
      <c r="D195" s="47">
        <v>9.7649E-09</v>
      </c>
      <c r="E195" s="48">
        <v>5.123264075788558</v>
      </c>
      <c r="F195" s="48">
        <v>16.668259695572175</v>
      </c>
      <c r="G195" s="48">
        <v>35.919992205225284</v>
      </c>
      <c r="H195" s="48">
        <v>16.668259695572175</v>
      </c>
      <c r="I195" s="48">
        <v>75.10804267909978</v>
      </c>
    </row>
    <row r="196" spans="3:9" ht="12.75">
      <c r="C196" s="46" t="s">
        <v>34</v>
      </c>
      <c r="D196" s="47">
        <v>1.02385E-08</v>
      </c>
      <c r="E196" s="48">
        <v>4.850024065786651</v>
      </c>
      <c r="F196" s="48">
        <v>14.794259446126246</v>
      </c>
      <c r="G196" s="48">
        <v>35.64340695009341</v>
      </c>
      <c r="H196" s="48">
        <v>22.326698367941876</v>
      </c>
      <c r="I196" s="48">
        <v>77.4775087104994</v>
      </c>
    </row>
    <row r="197" spans="3:9" ht="12.75">
      <c r="C197" s="46" t="s">
        <v>35</v>
      </c>
      <c r="D197" s="47">
        <v>1.0805E-08</v>
      </c>
      <c r="E197" s="48">
        <v>5.533037065976476</v>
      </c>
      <c r="F197" s="48">
        <v>16.320378942835625</v>
      </c>
      <c r="G197" s="48">
        <v>34.91240994393736</v>
      </c>
      <c r="H197" s="53">
        <v>29.1</v>
      </c>
      <c r="I197" s="48">
        <v>84.05900790406105</v>
      </c>
    </row>
    <row r="198" spans="3:9" ht="12.75">
      <c r="C198" s="46" t="s">
        <v>36</v>
      </c>
      <c r="D198" s="47">
        <v>1.14018E-08</v>
      </c>
      <c r="E198" s="48">
        <v>5.523368810735763</v>
      </c>
      <c r="F198" s="48">
        <v>16.763100492580563</v>
      </c>
      <c r="G198" s="53">
        <v>36.23</v>
      </c>
      <c r="H198" s="53">
        <v>36.23</v>
      </c>
      <c r="I198" s="48">
        <v>88.56859340114116</v>
      </c>
    </row>
    <row r="199" spans="3:9" ht="12.75">
      <c r="C199" s="46" t="s">
        <v>37</v>
      </c>
      <c r="D199" s="47">
        <v>1.20305E-08</v>
      </c>
      <c r="E199" s="48">
        <v>5.5140416425476735</v>
      </c>
      <c r="F199" s="48">
        <v>17.502563852126784</v>
      </c>
      <c r="G199" s="48">
        <v>34.886198004260564</v>
      </c>
      <c r="H199" s="48">
        <v>43.73700685798943</v>
      </c>
      <c r="I199" s="48">
        <v>88.84702927556707</v>
      </c>
    </row>
    <row r="200" spans="3:9" ht="12.75">
      <c r="C200" s="46" t="s">
        <v>38</v>
      </c>
      <c r="D200" s="47">
        <v>1.26497E-08</v>
      </c>
      <c r="E200" s="48">
        <v>5.146918249449306</v>
      </c>
      <c r="F200" s="48">
        <v>17.072651550208228</v>
      </c>
      <c r="G200" s="48">
        <v>36.179351921627735</v>
      </c>
      <c r="H200" s="53">
        <v>51.14</v>
      </c>
      <c r="I200" s="48">
        <v>87.70885888113962</v>
      </c>
    </row>
    <row r="201" spans="3:9" ht="12.75">
      <c r="C201" s="46" t="s">
        <v>39</v>
      </c>
      <c r="D201" s="47">
        <v>1.3213E-08</v>
      </c>
      <c r="E201" s="48">
        <v>4.453070033281437</v>
      </c>
      <c r="F201" s="48">
        <v>15.885211107018193</v>
      </c>
      <c r="G201" s="48">
        <v>35.31116550092679</v>
      </c>
      <c r="H201" s="53">
        <v>57.87</v>
      </c>
      <c r="I201" s="48">
        <v>83.91492560165918</v>
      </c>
    </row>
    <row r="202" spans="3:9" ht="12.75">
      <c r="C202" s="46" t="s">
        <v>40</v>
      </c>
      <c r="D202" s="47">
        <v>1.44874E-08</v>
      </c>
      <c r="E202" s="48">
        <v>9.645046545069235</v>
      </c>
      <c r="F202" s="48">
        <v>20.422260088940615</v>
      </c>
      <c r="G202" s="48">
        <v>41.49924305318162</v>
      </c>
      <c r="H202" s="48">
        <v>73.09135224258642</v>
      </c>
      <c r="I202" s="48">
        <v>91.93439408592891</v>
      </c>
    </row>
    <row r="203" spans="3:9" ht="12.75">
      <c r="C203" s="46" t="s">
        <v>41</v>
      </c>
      <c r="D203" s="47">
        <v>1.56502E-08</v>
      </c>
      <c r="E203" s="48">
        <v>8.026284909645609</v>
      </c>
      <c r="F203" s="48">
        <v>23.719930116919773</v>
      </c>
      <c r="G203" s="48">
        <v>44.84220268394261</v>
      </c>
      <c r="H203" s="48">
        <v>86.98415732753469</v>
      </c>
      <c r="I203" s="48">
        <v>95.41010625678929</v>
      </c>
    </row>
    <row r="204" spans="2:9" ht="12.75">
      <c r="B204" s="49"/>
      <c r="C204" s="50" t="s">
        <v>42</v>
      </c>
      <c r="D204" s="51">
        <v>1.67147E-08</v>
      </c>
      <c r="E204" s="52">
        <v>6.801830008562204</v>
      </c>
      <c r="F204" s="52">
        <v>26.501929917505485</v>
      </c>
      <c r="G204" s="52">
        <v>46.59702853935346</v>
      </c>
      <c r="H204" s="52">
        <v>99.7025018518961</v>
      </c>
      <c r="I204" s="52">
        <v>99.7025018518961</v>
      </c>
    </row>
    <row r="205" spans="2:9" ht="12.75">
      <c r="B205" s="30">
        <v>1981</v>
      </c>
      <c r="C205" s="46" t="s">
        <v>31</v>
      </c>
      <c r="D205" s="47">
        <v>1.77526E-08</v>
      </c>
      <c r="E205" s="48">
        <v>6.209504208870009</v>
      </c>
      <c r="F205" s="48">
        <v>22.538205613153494</v>
      </c>
      <c r="G205" s="48">
        <v>47.56327667179252</v>
      </c>
      <c r="H205" s="48">
        <v>6.209504208870009</v>
      </c>
      <c r="I205" s="48">
        <v>99.04249355308889</v>
      </c>
    </row>
    <row r="206" spans="3:9" ht="12.75">
      <c r="C206" s="46" t="s">
        <v>32</v>
      </c>
      <c r="D206" s="47">
        <v>1.88272E-08</v>
      </c>
      <c r="E206" s="48">
        <v>6.053197841442959</v>
      </c>
      <c r="F206" s="48">
        <v>20.30006006313021</v>
      </c>
      <c r="G206" s="48">
        <v>48.835150240717184</v>
      </c>
      <c r="H206" s="48">
        <v>12.638575625048599</v>
      </c>
      <c r="I206" s="48">
        <v>102.6827430293896</v>
      </c>
    </row>
    <row r="207" spans="3:9" ht="12.75">
      <c r="C207" s="46" t="s">
        <v>33</v>
      </c>
      <c r="D207" s="47">
        <v>1.98351E-08</v>
      </c>
      <c r="E207" s="48">
        <v>5.353424832157727</v>
      </c>
      <c r="F207" s="48">
        <v>18.66859710314872</v>
      </c>
      <c r="G207" s="48">
        <v>50.118065541512145</v>
      </c>
      <c r="H207" s="48">
        <v>18.66859710314872</v>
      </c>
      <c r="I207" s="48">
        <v>103.12650411166527</v>
      </c>
    </row>
    <row r="208" spans="3:9" ht="12.75">
      <c r="C208" s="46" t="s">
        <v>34</v>
      </c>
      <c r="D208" s="47">
        <v>2.11322E-08</v>
      </c>
      <c r="E208" s="48">
        <v>6.539417497264943</v>
      </c>
      <c r="F208" s="48">
        <v>19.037211450717084</v>
      </c>
      <c r="G208" s="48">
        <v>45.866062923644016</v>
      </c>
      <c r="H208" s="48">
        <v>26.42883210587088</v>
      </c>
      <c r="I208" s="48">
        <v>106.3993749084339</v>
      </c>
    </row>
    <row r="209" spans="3:9" ht="12.75">
      <c r="C209" s="46" t="s">
        <v>35</v>
      </c>
      <c r="D209" s="47">
        <v>2.22972E-08</v>
      </c>
      <c r="E209" s="48">
        <v>5.512913941757125</v>
      </c>
      <c r="F209" s="48">
        <v>18.430780997705433</v>
      </c>
      <c r="G209" s="48">
        <v>42.472300673473825</v>
      </c>
      <c r="H209" s="48">
        <v>33.398744817436125</v>
      </c>
      <c r="I209" s="48">
        <v>106.3600185099491</v>
      </c>
    </row>
    <row r="210" spans="3:9" ht="12.75">
      <c r="C210" s="46" t="s">
        <v>36</v>
      </c>
      <c r="D210" s="47">
        <v>2.3428E-08</v>
      </c>
      <c r="E210" s="48">
        <v>5.071488796799595</v>
      </c>
      <c r="F210" s="48">
        <v>18.11384868238628</v>
      </c>
      <c r="G210" s="48">
        <v>40.1640472159237</v>
      </c>
      <c r="H210" s="48">
        <v>40.1640472159237</v>
      </c>
      <c r="I210" s="48">
        <v>105.47632829904052</v>
      </c>
    </row>
    <row r="211" spans="3:9" ht="12.75">
      <c r="C211" s="46" t="s">
        <v>37</v>
      </c>
      <c r="D211" s="47">
        <v>2.4881E-08</v>
      </c>
      <c r="E211" s="48">
        <v>6.2019805361106295</v>
      </c>
      <c r="F211" s="48">
        <v>17.73975260502929</v>
      </c>
      <c r="G211" s="48">
        <v>40.154118269999906</v>
      </c>
      <c r="H211" s="48">
        <v>48.856994142880204</v>
      </c>
      <c r="I211" s="48">
        <v>106.81600930967123</v>
      </c>
    </row>
    <row r="212" spans="3:9" ht="12.75">
      <c r="C212" s="46" t="s">
        <v>38</v>
      </c>
      <c r="D212" s="47">
        <v>2.64048E-08</v>
      </c>
      <c r="E212" s="48">
        <v>6.124351915115955</v>
      </c>
      <c r="F212" s="48">
        <v>18.422044023464835</v>
      </c>
      <c r="G212" s="48">
        <v>40.248151610435954</v>
      </c>
      <c r="H212" s="48">
        <v>57.97352031445373</v>
      </c>
      <c r="I212" s="48">
        <v>108.73854715922118</v>
      </c>
    </row>
    <row r="213" spans="3:9" ht="12.75">
      <c r="C213" s="46" t="s">
        <v>39</v>
      </c>
      <c r="D213" s="47">
        <v>2.77978E-08</v>
      </c>
      <c r="E213" s="48">
        <v>5.275555959522515</v>
      </c>
      <c r="F213" s="48">
        <v>18.652040293665696</v>
      </c>
      <c r="G213" s="48">
        <v>40.14449133102429</v>
      </c>
      <c r="H213" s="48">
        <v>66.30750177987042</v>
      </c>
      <c r="I213" s="48">
        <v>110.38219934912586</v>
      </c>
    </row>
    <row r="214" spans="3:9" ht="12.75">
      <c r="C214" s="46" t="s">
        <v>40</v>
      </c>
      <c r="D214" s="47">
        <v>2.90825E-08</v>
      </c>
      <c r="E214" s="48">
        <v>4.621588758822637</v>
      </c>
      <c r="F214" s="48">
        <v>16.88637916482456</v>
      </c>
      <c r="G214" s="48">
        <v>37.621733657640945</v>
      </c>
      <c r="H214" s="48">
        <v>73.99355058720765</v>
      </c>
      <c r="I214" s="48">
        <v>100.7434046136643</v>
      </c>
    </row>
    <row r="215" spans="3:9" ht="12.75">
      <c r="C215" s="46" t="s">
        <v>41</v>
      </c>
      <c r="D215" s="47">
        <v>3.06041E-08</v>
      </c>
      <c r="E215" s="48">
        <v>5.232012378578177</v>
      </c>
      <c r="F215" s="48">
        <v>15.903547839786714</v>
      </c>
      <c r="G215" s="48">
        <v>37.255350447589834</v>
      </c>
      <c r="H215" s="48">
        <v>83.09691469185805</v>
      </c>
      <c r="I215" s="48">
        <v>95.5508555801204</v>
      </c>
    </row>
    <row r="216" spans="2:9" ht="12.75">
      <c r="B216" s="49"/>
      <c r="C216" s="50" t="s">
        <v>42</v>
      </c>
      <c r="D216" s="51">
        <v>3.23447E-08</v>
      </c>
      <c r="E216" s="52">
        <v>5.687473247048591</v>
      </c>
      <c r="F216" s="52">
        <v>16.357049838476414</v>
      </c>
      <c r="G216" s="52">
        <v>38.06001365886973</v>
      </c>
      <c r="H216" s="52">
        <v>93.51050273112887</v>
      </c>
      <c r="I216" s="52">
        <v>93.51050273112887</v>
      </c>
    </row>
    <row r="217" spans="2:9" ht="12.75">
      <c r="B217" s="30">
        <v>1982</v>
      </c>
      <c r="C217" s="46" t="s">
        <v>31</v>
      </c>
      <c r="D217" s="47">
        <v>3.45162E-08</v>
      </c>
      <c r="E217" s="48">
        <v>6.71</v>
      </c>
      <c r="F217" s="48">
        <v>18.68</v>
      </c>
      <c r="G217" s="53">
        <v>38.73</v>
      </c>
      <c r="H217" s="48">
        <v>6.713619232826407</v>
      </c>
      <c r="I217" s="48">
        <v>94.4289850500772</v>
      </c>
    </row>
    <row r="218" spans="3:9" ht="12.75">
      <c r="C218" s="46" t="s">
        <v>32</v>
      </c>
      <c r="D218" s="47">
        <v>3.67858E-08</v>
      </c>
      <c r="E218" s="48">
        <v>6.575463115870228</v>
      </c>
      <c r="F218" s="48">
        <v>20.2</v>
      </c>
      <c r="G218" s="48">
        <v>39.32</v>
      </c>
      <c r="H218" s="48">
        <v>13.730533905091091</v>
      </c>
      <c r="I218" s="48">
        <v>95.38646213988271</v>
      </c>
    </row>
    <row r="219" spans="3:9" ht="12.75">
      <c r="C219" s="46" t="s">
        <v>33</v>
      </c>
      <c r="D219" s="47">
        <v>3.87129E-08</v>
      </c>
      <c r="E219" s="48">
        <v>5.238706239907787</v>
      </c>
      <c r="F219" s="48">
        <v>19.69</v>
      </c>
      <c r="G219" s="48">
        <v>39.27</v>
      </c>
      <c r="H219" s="48">
        <v>19.68854248145755</v>
      </c>
      <c r="I219" s="48">
        <v>95.17370721599588</v>
      </c>
    </row>
    <row r="220" spans="3:9" ht="12.75">
      <c r="C220" s="46" t="s">
        <v>34</v>
      </c>
      <c r="D220" s="47">
        <v>4.08994E-08</v>
      </c>
      <c r="E220" s="48">
        <v>5.647988138320836</v>
      </c>
      <c r="F220" s="48">
        <v>18.49334515386978</v>
      </c>
      <c r="G220" s="48">
        <v>40.63</v>
      </c>
      <c r="H220" s="48">
        <v>26.44853716373936</v>
      </c>
      <c r="I220" s="48">
        <v>93.54066306394981</v>
      </c>
    </row>
    <row r="221" spans="3:9" ht="12.75">
      <c r="C221" s="46" t="s">
        <v>35</v>
      </c>
      <c r="D221" s="47">
        <v>4.36251E-08</v>
      </c>
      <c r="E221" s="48">
        <v>6.664400944757132</v>
      </c>
      <c r="F221" s="48">
        <v>18.59222852296267</v>
      </c>
      <c r="G221" s="48">
        <v>42.55</v>
      </c>
      <c r="H221" s="48">
        <v>34.875574669111174</v>
      </c>
      <c r="I221" s="48">
        <v>95.65281739411229</v>
      </c>
    </row>
    <row r="222" spans="3:9" ht="12.75">
      <c r="C222" s="46" t="s">
        <v>36</v>
      </c>
      <c r="D222" s="47">
        <v>4.67411E-08</v>
      </c>
      <c r="E222" s="48">
        <v>7.142677036843459</v>
      </c>
      <c r="F222" s="48">
        <v>20.737790245628716</v>
      </c>
      <c r="G222" s="48">
        <v>44.51</v>
      </c>
      <c r="H222" s="48">
        <v>44.50930136931244</v>
      </c>
      <c r="I222" s="48">
        <v>99.50956120880998</v>
      </c>
    </row>
    <row r="223" spans="3:9" ht="12.75">
      <c r="C223" s="46" t="s">
        <v>37</v>
      </c>
      <c r="D223" s="47">
        <v>4.97287E-08</v>
      </c>
      <c r="E223" s="48">
        <v>6.391805070911882</v>
      </c>
      <c r="F223" s="48">
        <v>21.587847254482927</v>
      </c>
      <c r="G223" s="48">
        <v>44.07350751241446</v>
      </c>
      <c r="H223" s="48">
        <v>53.74605422217551</v>
      </c>
      <c r="I223" s="48">
        <v>99.86616293557333</v>
      </c>
    </row>
    <row r="224" spans="3:9" ht="12.75">
      <c r="C224" s="46" t="s">
        <v>38</v>
      </c>
      <c r="D224" s="47">
        <v>5.24972E-08</v>
      </c>
      <c r="E224" s="48">
        <v>5.567207668810981</v>
      </c>
      <c r="F224" s="48">
        <v>20.337145358979125</v>
      </c>
      <c r="G224" s="48">
        <v>42.71050242213028</v>
      </c>
      <c r="H224" s="48">
        <v>62.30541634332673</v>
      </c>
      <c r="I224" s="48">
        <v>98.81688177907048</v>
      </c>
    </row>
    <row r="225" spans="3:9" ht="12.75">
      <c r="C225" s="46" t="s">
        <v>39</v>
      </c>
      <c r="D225" s="47">
        <v>5.47568E-08</v>
      </c>
      <c r="E225" s="48">
        <v>4.304229558909811</v>
      </c>
      <c r="F225" s="48">
        <v>17.149147110358975</v>
      </c>
      <c r="G225" s="48">
        <v>41.44329151264825</v>
      </c>
      <c r="H225" s="48">
        <v>69.29141404928782</v>
      </c>
      <c r="I225" s="48">
        <v>96.9824950175913</v>
      </c>
    </row>
    <row r="226" spans="3:9" ht="12.75">
      <c r="C226" s="46" t="s">
        <v>40</v>
      </c>
      <c r="D226" s="47">
        <v>5.68955E-08</v>
      </c>
      <c r="E226" s="48">
        <v>3.9058162639160843</v>
      </c>
      <c r="F226" s="48">
        <v>14.411798418217248</v>
      </c>
      <c r="G226" s="48">
        <v>39.110842701848924</v>
      </c>
      <c r="H226" s="48">
        <v>75.90362563263844</v>
      </c>
      <c r="I226" s="48">
        <v>95.63483194360872</v>
      </c>
    </row>
    <row r="227" spans="3:9" ht="12.75">
      <c r="C227" s="46" t="s">
        <v>41</v>
      </c>
      <c r="D227" s="47">
        <v>5.98882E-08</v>
      </c>
      <c r="E227" s="48">
        <v>5.259994199892781</v>
      </c>
      <c r="F227" s="48">
        <v>14.078846109887767</v>
      </c>
      <c r="G227" s="48">
        <v>37.27922686710172</v>
      </c>
      <c r="H227" s="48">
        <v>85.15614613831633</v>
      </c>
      <c r="I227" s="48">
        <v>95.68685241519927</v>
      </c>
    </row>
    <row r="228" spans="3:9" ht="12.75">
      <c r="C228" s="46" t="s">
        <v>42</v>
      </c>
      <c r="D228" s="47">
        <v>6.47902E-08</v>
      </c>
      <c r="E228" s="48">
        <v>8.185251852618713</v>
      </c>
      <c r="F228" s="48">
        <v>18.323568944861645</v>
      </c>
      <c r="G228" s="53">
        <v>38.62</v>
      </c>
      <c r="H228" s="48">
        <v>100.31164302034026</v>
      </c>
      <c r="I228" s="48">
        <v>100.31164302034026</v>
      </c>
    </row>
    <row r="229" spans="3:9" ht="12.75">
      <c r="C229" s="55"/>
      <c r="D229" s="56"/>
      <c r="E229" s="57"/>
      <c r="F229" s="57"/>
      <c r="G229" s="57"/>
      <c r="H229" s="57"/>
      <c r="I229" s="58"/>
    </row>
    <row r="230" spans="3:9" ht="12.75">
      <c r="C230" s="60"/>
      <c r="D230" s="61"/>
      <c r="E230" s="58"/>
      <c r="F230" s="58"/>
      <c r="G230" s="58"/>
      <c r="H230" s="58"/>
      <c r="I230" s="58"/>
    </row>
    <row r="231" spans="3:9" ht="12.75">
      <c r="C231" s="60"/>
      <c r="D231" s="61"/>
      <c r="E231" s="58"/>
      <c r="F231" s="58"/>
      <c r="G231" s="58"/>
      <c r="H231" s="58"/>
      <c r="I231" s="58"/>
    </row>
    <row r="232" spans="3:8" ht="12.75">
      <c r="C232" s="34" t="s">
        <v>74</v>
      </c>
      <c r="D232" s="34"/>
      <c r="E232" s="34"/>
      <c r="F232" s="34"/>
      <c r="G232" s="34"/>
      <c r="H232" s="34"/>
    </row>
    <row r="233" spans="4:8" ht="12.75">
      <c r="D233" s="34" t="s">
        <v>18</v>
      </c>
      <c r="E233" s="34"/>
      <c r="F233" s="34"/>
      <c r="G233" s="34"/>
      <c r="H233" s="34"/>
    </row>
    <row r="234" spans="2:9" ht="13.5" thickBot="1">
      <c r="B234" s="35"/>
      <c r="C234" s="35"/>
      <c r="D234" s="35"/>
      <c r="E234" s="35"/>
      <c r="F234" s="35"/>
      <c r="G234" s="35"/>
      <c r="H234" s="35"/>
      <c r="I234" s="36" t="s">
        <v>43</v>
      </c>
    </row>
    <row r="235" spans="2:9" ht="12.75">
      <c r="B235" s="37"/>
      <c r="C235" s="37"/>
      <c r="D235" s="34"/>
      <c r="E235" s="38"/>
      <c r="F235" s="34"/>
      <c r="G235" s="34" t="s">
        <v>20</v>
      </c>
      <c r="H235" s="34"/>
      <c r="I235" s="34"/>
    </row>
    <row r="236" spans="2:9" ht="12.75">
      <c r="B236" s="30" t="s">
        <v>21</v>
      </c>
      <c r="C236" s="39" t="s">
        <v>22</v>
      </c>
      <c r="D236" s="39" t="s">
        <v>23</v>
      </c>
      <c r="E236" s="40" t="s">
        <v>24</v>
      </c>
      <c r="F236" s="41"/>
      <c r="G236" s="41"/>
      <c r="H236" s="41"/>
      <c r="I236" s="41"/>
    </row>
    <row r="237" spans="2:9" ht="13.5" thickBot="1">
      <c r="B237" s="42"/>
      <c r="C237" s="43"/>
      <c r="D237" s="43" t="s">
        <v>25</v>
      </c>
      <c r="E237" s="43" t="s">
        <v>26</v>
      </c>
      <c r="F237" s="43" t="s">
        <v>27</v>
      </c>
      <c r="G237" s="43" t="s">
        <v>28</v>
      </c>
      <c r="H237" s="43" t="s">
        <v>29</v>
      </c>
      <c r="I237" s="44" t="s">
        <v>30</v>
      </c>
    </row>
    <row r="238" spans="2:9" ht="12.75">
      <c r="B238" s="54"/>
      <c r="C238" s="55"/>
      <c r="D238" s="56"/>
      <c r="E238" s="57"/>
      <c r="F238" s="57"/>
      <c r="G238" s="57"/>
      <c r="H238" s="57"/>
      <c r="I238" s="58"/>
    </row>
    <row r="239" spans="2:9" ht="12.75">
      <c r="B239" s="62">
        <v>1983</v>
      </c>
      <c r="C239" s="63" t="s">
        <v>31</v>
      </c>
      <c r="D239" s="64">
        <v>7.0715E-08</v>
      </c>
      <c r="E239" s="65">
        <v>9.14459285509228</v>
      </c>
      <c r="F239" s="65">
        <v>24.289267165241533</v>
      </c>
      <c r="G239" s="65">
        <v>42.20158580457563</v>
      </c>
      <c r="H239" s="65">
        <v>9.14459285509228</v>
      </c>
      <c r="I239" s="53">
        <v>104.87</v>
      </c>
    </row>
    <row r="240" spans="3:9" ht="12.75">
      <c r="C240" s="46" t="s">
        <v>32</v>
      </c>
      <c r="D240" s="47">
        <v>7.64006E-08</v>
      </c>
      <c r="E240" s="48">
        <v>8.040161210492824</v>
      </c>
      <c r="F240" s="48">
        <v>27.572042572660393</v>
      </c>
      <c r="G240" s="48">
        <v>45.532714125705745</v>
      </c>
      <c r="H240" s="48">
        <v>17.919994073177747</v>
      </c>
      <c r="I240" s="48">
        <v>107.69046751735725</v>
      </c>
    </row>
    <row r="241" spans="3:9" ht="12.75">
      <c r="C241" s="46" t="s">
        <v>33</v>
      </c>
      <c r="D241" s="47">
        <v>8.19173E-08</v>
      </c>
      <c r="E241" s="48">
        <v>7.220754810826091</v>
      </c>
      <c r="F241" s="48">
        <v>26.43470771814256</v>
      </c>
      <c r="G241" s="48">
        <v>49.60205855711071</v>
      </c>
      <c r="H241" s="48">
        <v>26.43470771814256</v>
      </c>
      <c r="I241" s="48">
        <v>111.60207579385681</v>
      </c>
    </row>
    <row r="242" spans="3:9" ht="12.75">
      <c r="C242" s="46" t="s">
        <v>34</v>
      </c>
      <c r="D242" s="47">
        <v>8.72955E-08</v>
      </c>
      <c r="E242" s="48">
        <v>6.56540193585482</v>
      </c>
      <c r="F242" s="48">
        <v>23.44693487944567</v>
      </c>
      <c r="G242" s="48">
        <v>53.431290699615964</v>
      </c>
      <c r="H242" s="48">
        <v>34.73565446626188</v>
      </c>
      <c r="I242" s="48">
        <v>113.43956146055932</v>
      </c>
    </row>
    <row r="243" spans="3:9" ht="12.75">
      <c r="C243" s="46" t="s">
        <v>35</v>
      </c>
      <c r="D243" s="47">
        <v>9.31523E-08</v>
      </c>
      <c r="E243" s="48">
        <v>6.7091659936652</v>
      </c>
      <c r="F243" s="48">
        <v>21.926136705732667</v>
      </c>
      <c r="G243" s="48">
        <v>55.543663025437404</v>
      </c>
      <c r="H243" s="48">
        <v>43.77529317705455</v>
      </c>
      <c r="I243" s="48">
        <v>113.52913804209047</v>
      </c>
    </row>
    <row r="244" spans="3:9" ht="12.75">
      <c r="C244" s="46" t="s">
        <v>36</v>
      </c>
      <c r="D244" s="47">
        <v>1.032437E-07</v>
      </c>
      <c r="E244" s="48">
        <v>10.833226876845782</v>
      </c>
      <c r="F244" s="48">
        <v>26.034061181215694</v>
      </c>
      <c r="G244" s="48">
        <v>59.35079687977505</v>
      </c>
      <c r="H244" s="48">
        <v>59.35079687977505</v>
      </c>
      <c r="I244" s="48">
        <v>120.88418971740076</v>
      </c>
    </row>
    <row r="245" spans="3:9" ht="12.75">
      <c r="C245" s="46" t="s">
        <v>37</v>
      </c>
      <c r="D245" s="47">
        <v>1.15043E-07</v>
      </c>
      <c r="E245" s="48">
        <v>11.428590800213478</v>
      </c>
      <c r="F245" s="48">
        <v>31.785716331311463</v>
      </c>
      <c r="G245" s="48">
        <v>62.68542741992506</v>
      </c>
      <c r="H245" s="48">
        <v>77.56234739204389</v>
      </c>
      <c r="I245" s="48">
        <v>131.34125766408533</v>
      </c>
    </row>
    <row r="246" spans="3:9" ht="12.75">
      <c r="C246" s="46" t="s">
        <v>38</v>
      </c>
      <c r="D246" s="47">
        <v>1.263712E-07</v>
      </c>
      <c r="E246" s="48">
        <v>9.846926801282985</v>
      </c>
      <c r="F246" s="48">
        <v>35.660847880299244</v>
      </c>
      <c r="G246" s="48">
        <v>65.4060308426897</v>
      </c>
      <c r="H246" s="48">
        <v>95.04678176637826</v>
      </c>
      <c r="I246" s="48">
        <v>140.71988601296832</v>
      </c>
    </row>
    <row r="247" spans="3:9" ht="12.75">
      <c r="C247" s="46" t="s">
        <v>39</v>
      </c>
      <c r="D247" s="47">
        <v>1.406165E-07</v>
      </c>
      <c r="E247" s="48">
        <v>11.272584259704743</v>
      </c>
      <c r="F247" s="48">
        <v>36.19862519456394</v>
      </c>
      <c r="G247" s="48">
        <v>71.65665860569138</v>
      </c>
      <c r="H247" s="48">
        <v>117.03359458683566</v>
      </c>
      <c r="I247" s="48">
        <v>156.801894924466</v>
      </c>
    </row>
    <row r="248" spans="3:9" ht="12.75">
      <c r="C248" s="46" t="s">
        <v>40</v>
      </c>
      <c r="D248" s="47">
        <v>1.548139E-07</v>
      </c>
      <c r="E248" s="48">
        <v>10.096539168589747</v>
      </c>
      <c r="F248" s="48">
        <v>34.570464956581446</v>
      </c>
      <c r="G248" s="48">
        <v>77.34465121340735</v>
      </c>
      <c r="H248" s="48">
        <v>138.9464764732938</v>
      </c>
      <c r="I248" s="48">
        <v>172.10218734346304</v>
      </c>
    </row>
    <row r="249" spans="3:9" ht="12.75">
      <c r="C249" s="46" t="s">
        <v>41</v>
      </c>
      <c r="D249" s="47">
        <v>1.662278E-07</v>
      </c>
      <c r="E249" s="48">
        <v>7.3726583982445915</v>
      </c>
      <c r="F249" s="48">
        <v>31.539306424248558</v>
      </c>
      <c r="G249" s="48">
        <v>78.44733839100053</v>
      </c>
      <c r="H249" s="48">
        <v>156.56318393831165</v>
      </c>
      <c r="I249" s="48">
        <v>177.56352670475985</v>
      </c>
    </row>
    <row r="250" spans="2:9" ht="12.75">
      <c r="B250" s="49"/>
      <c r="C250" s="50" t="s">
        <v>42</v>
      </c>
      <c r="D250" s="51">
        <v>1.800977E-07</v>
      </c>
      <c r="E250" s="52">
        <v>8.343911186937447</v>
      </c>
      <c r="F250" s="52">
        <v>28.077217111789853</v>
      </c>
      <c r="G250" s="52">
        <v>74.43940889371457</v>
      </c>
      <c r="H250" s="52">
        <v>177.97058814450332</v>
      </c>
      <c r="I250" s="52">
        <v>177.97058814450332</v>
      </c>
    </row>
    <row r="251" spans="2:9" ht="12.75">
      <c r="B251" s="30">
        <v>1984</v>
      </c>
      <c r="C251" s="46" t="s">
        <v>31</v>
      </c>
      <c r="D251" s="47">
        <v>1.970107E-07</v>
      </c>
      <c r="E251" s="48">
        <v>9.391013877467614</v>
      </c>
      <c r="F251" s="48">
        <v>27.2564672810387</v>
      </c>
      <c r="G251" s="48">
        <v>71.24961970741373</v>
      </c>
      <c r="H251" s="48">
        <v>9.391013877467614</v>
      </c>
      <c r="I251" s="48">
        <v>178.59817577600228</v>
      </c>
    </row>
    <row r="252" spans="3:9" ht="12.75">
      <c r="C252" s="46" t="s">
        <v>32</v>
      </c>
      <c r="D252" s="47">
        <v>2.161933E-07</v>
      </c>
      <c r="E252" s="48">
        <v>9.736831552804004</v>
      </c>
      <c r="F252" s="48">
        <v>30.05844991030382</v>
      </c>
      <c r="G252" s="48">
        <v>71.07798295814239</v>
      </c>
      <c r="H252" s="48">
        <v>20.042232632621083</v>
      </c>
      <c r="I252" s="48">
        <v>182.97330125679642</v>
      </c>
    </row>
    <row r="253" spans="3:9" ht="12.75">
      <c r="C253" s="46" t="s">
        <v>33</v>
      </c>
      <c r="D253" s="47">
        <v>2.374517E-07</v>
      </c>
      <c r="E253" s="48">
        <v>9.833052180617985</v>
      </c>
      <c r="F253" s="48">
        <v>31.84604800616555</v>
      </c>
      <c r="G253" s="48">
        <v>68.86474915817134</v>
      </c>
      <c r="H253" s="48">
        <v>31.84604800616555</v>
      </c>
      <c r="I253" s="48">
        <v>189.86758596779927</v>
      </c>
    </row>
    <row r="254" spans="3:9" ht="12.75">
      <c r="C254" s="46" t="s">
        <v>34</v>
      </c>
      <c r="D254" s="47">
        <v>2.600678E-07</v>
      </c>
      <c r="E254" s="48">
        <v>9.524505404678084</v>
      </c>
      <c r="F254" s="48">
        <v>32.00694175494021</v>
      </c>
      <c r="G254" s="48">
        <v>67.98737064307532</v>
      </c>
      <c r="H254" s="48">
        <v>44.40373197436725</v>
      </c>
      <c r="I254" s="48">
        <v>197.91661654953577</v>
      </c>
    </row>
    <row r="255" spans="3:9" ht="12.75">
      <c r="C255" s="46" t="s">
        <v>35</v>
      </c>
      <c r="D255" s="47">
        <v>2.827142E-07</v>
      </c>
      <c r="E255" s="48">
        <v>8.707883098176715</v>
      </c>
      <c r="F255" s="48">
        <v>30.769177398189495</v>
      </c>
      <c r="G255" s="48">
        <v>70.07636508454063</v>
      </c>
      <c r="H255" s="48">
        <v>56.97824014409958</v>
      </c>
      <c r="I255" s="48">
        <v>203.49674672552368</v>
      </c>
    </row>
    <row r="256" spans="3:9" ht="12.75">
      <c r="C256" s="46" t="s">
        <v>36</v>
      </c>
      <c r="D256" s="47">
        <v>3.108773E-07</v>
      </c>
      <c r="E256" s="48">
        <v>9.961685688232125</v>
      </c>
      <c r="F256" s="48">
        <v>30.922330730839143</v>
      </c>
      <c r="G256" s="48">
        <v>72.61591902617302</v>
      </c>
      <c r="H256" s="48">
        <v>72.61591902617302</v>
      </c>
      <c r="I256" s="48">
        <v>201.11018880570919</v>
      </c>
    </row>
    <row r="257" spans="3:9" ht="12.75">
      <c r="C257" s="46" t="s">
        <v>37</v>
      </c>
      <c r="D257" s="47">
        <v>3.391915E-07</v>
      </c>
      <c r="E257" s="48">
        <v>9.107837722471213</v>
      </c>
      <c r="F257" s="48">
        <v>30.424258597181208</v>
      </c>
      <c r="G257" s="48">
        <v>72.16907508069359</v>
      </c>
      <c r="H257" s="48">
        <v>88.33749681422916</v>
      </c>
      <c r="I257" s="48">
        <v>194.8388863294594</v>
      </c>
    </row>
    <row r="258" spans="3:9" ht="12.75">
      <c r="C258" s="46" t="s">
        <v>38</v>
      </c>
      <c r="D258" s="47">
        <v>3.682615E-07</v>
      </c>
      <c r="E258" s="48">
        <v>8.57037985916509</v>
      </c>
      <c r="F258" s="48">
        <v>30.259286586948917</v>
      </c>
      <c r="G258" s="48">
        <v>70.33899755450328</v>
      </c>
      <c r="H258" s="48">
        <v>104.47873570845157</v>
      </c>
      <c r="I258" s="48">
        <v>191.41252120736368</v>
      </c>
    </row>
    <row r="259" spans="3:9" ht="12.75">
      <c r="C259" s="46" t="s">
        <v>39</v>
      </c>
      <c r="D259" s="47">
        <v>4.091458E-07</v>
      </c>
      <c r="E259" s="48">
        <v>11.101975091069804</v>
      </c>
      <c r="F259" s="48">
        <v>31.6100596601939</v>
      </c>
      <c r="G259" s="48">
        <v>72.3069575833738</v>
      </c>
      <c r="H259" s="48">
        <v>127.17991401333832</v>
      </c>
      <c r="I259" s="48">
        <v>190.96571170524084</v>
      </c>
    </row>
    <row r="260" spans="3:9" ht="12.75">
      <c r="C260" s="46" t="s">
        <v>40</v>
      </c>
      <c r="D260" s="47">
        <v>4.520706E-07</v>
      </c>
      <c r="E260" s="48">
        <v>10.491321186726111</v>
      </c>
      <c r="F260" s="48">
        <v>33.27887049056359</v>
      </c>
      <c r="G260" s="48">
        <v>73.8279787040149</v>
      </c>
      <c r="H260" s="48">
        <v>151.0140884642058</v>
      </c>
      <c r="I260" s="48">
        <v>192.0090508668795</v>
      </c>
    </row>
    <row r="261" spans="3:9" ht="12.75">
      <c r="C261" s="46" t="s">
        <v>41</v>
      </c>
      <c r="D261" s="47">
        <v>4.987488E-07</v>
      </c>
      <c r="E261" s="48">
        <v>10.325422622041769</v>
      </c>
      <c r="F261" s="48">
        <v>35.43332658993676</v>
      </c>
      <c r="G261" s="48">
        <v>76.41448501702423</v>
      </c>
      <c r="H261" s="48">
        <v>176.93235393900088</v>
      </c>
      <c r="I261" s="48">
        <v>200.0393435995664</v>
      </c>
    </row>
    <row r="262" spans="2:9" ht="12.75">
      <c r="B262" s="49"/>
      <c r="C262" s="50" t="s">
        <v>42</v>
      </c>
      <c r="D262" s="51">
        <v>5.567124E-07</v>
      </c>
      <c r="E262" s="52">
        <v>11.621802398321556</v>
      </c>
      <c r="F262" s="52">
        <v>36.06699616615885</v>
      </c>
      <c r="G262" s="52">
        <v>79.07785483211545</v>
      </c>
      <c r="H262" s="52">
        <v>209.11688489081203</v>
      </c>
      <c r="I262" s="52">
        <v>209.11688489081203</v>
      </c>
    </row>
    <row r="263" spans="2:9" ht="12.75">
      <c r="B263" s="30">
        <v>1985</v>
      </c>
      <c r="C263" s="46" t="s">
        <v>31</v>
      </c>
      <c r="D263" s="47">
        <v>6.22611E-07</v>
      </c>
      <c r="E263" s="48">
        <v>11.84</v>
      </c>
      <c r="F263" s="48">
        <v>37.72428465819275</v>
      </c>
      <c r="G263" s="48">
        <v>83.55737098364786</v>
      </c>
      <c r="H263" s="48">
        <v>11.837099371237292</v>
      </c>
      <c r="I263" s="48">
        <v>216.029027864984</v>
      </c>
    </row>
    <row r="264" spans="3:9" ht="12.75">
      <c r="C264" s="46" t="s">
        <v>32</v>
      </c>
      <c r="D264" s="47">
        <v>6.907768E-07</v>
      </c>
      <c r="E264" s="48">
        <v>10.948377076537374</v>
      </c>
      <c r="F264" s="48">
        <v>38.50194727285561</v>
      </c>
      <c r="G264" s="48">
        <v>87.57779458346857</v>
      </c>
      <c r="H264" s="48">
        <v>24.081446721862143</v>
      </c>
      <c r="I264" s="48">
        <v>219.51813492832574</v>
      </c>
    </row>
    <row r="265" spans="3:9" ht="12.75">
      <c r="C265" s="46" t="s">
        <v>33</v>
      </c>
      <c r="D265" s="47">
        <v>7.594716E-07</v>
      </c>
      <c r="E265" s="48">
        <v>9.944572544995722</v>
      </c>
      <c r="F265" s="48">
        <v>36.42081620599793</v>
      </c>
      <c r="G265" s="48">
        <v>85.62370675685781</v>
      </c>
      <c r="H265" s="48">
        <v>36.42081620599793</v>
      </c>
      <c r="I265" s="48">
        <v>219.84256166622518</v>
      </c>
    </row>
    <row r="266" spans="3:9" ht="12.75">
      <c r="C266" s="46" t="s">
        <v>34</v>
      </c>
      <c r="D266" s="47">
        <v>8.246648E-07</v>
      </c>
      <c r="E266" s="48">
        <v>8.584020784977353</v>
      </c>
      <c r="F266" s="48">
        <v>32.452655028581255</v>
      </c>
      <c r="G266" s="48">
        <v>82.41947164889731</v>
      </c>
      <c r="H266" s="48">
        <v>48.13120742415653</v>
      </c>
      <c r="I266" s="48">
        <v>217.09608032982172</v>
      </c>
    </row>
    <row r="267" spans="3:9" ht="12.75">
      <c r="C267" s="46" t="s">
        <v>35</v>
      </c>
      <c r="D267" s="47">
        <v>8.840643E-07</v>
      </c>
      <c r="E267" s="48">
        <v>7.202865940197767</v>
      </c>
      <c r="F267" s="48">
        <v>27.981180028049568</v>
      </c>
      <c r="G267" s="48">
        <v>77.25642648162763</v>
      </c>
      <c r="H267" s="48">
        <v>58.80089971051481</v>
      </c>
      <c r="I267" s="48">
        <v>212.70601193714361</v>
      </c>
    </row>
    <row r="268" spans="3:9" ht="12.75">
      <c r="C268" s="46" t="s">
        <v>36</v>
      </c>
      <c r="D268" s="47">
        <v>9.577468E-07</v>
      </c>
      <c r="E268" s="48">
        <v>8.334518201900032</v>
      </c>
      <c r="F268" s="48">
        <v>26.106993335893016</v>
      </c>
      <c r="G268" s="48">
        <v>72.03618960166867</v>
      </c>
      <c r="H268" s="48">
        <v>72.03618960166867</v>
      </c>
      <c r="I268" s="48">
        <v>208.0787178735791</v>
      </c>
    </row>
    <row r="269" spans="3:9" ht="12.75">
      <c r="C269" s="46" t="s">
        <v>37</v>
      </c>
      <c r="D269" s="47">
        <v>1.054252E-06</v>
      </c>
      <c r="E269" s="48">
        <v>10.076274856778422</v>
      </c>
      <c r="F269" s="48">
        <v>27.84006301711919</v>
      </c>
      <c r="G269" s="48">
        <v>69.32755765638576</v>
      </c>
      <c r="H269" s="48">
        <v>89.37102891906126</v>
      </c>
      <c r="I269" s="48">
        <v>210.81321318488227</v>
      </c>
    </row>
    <row r="270" spans="3:9" ht="12.75">
      <c r="C270" s="46" t="s">
        <v>38</v>
      </c>
      <c r="D270" s="47">
        <v>1.1766784E-06</v>
      </c>
      <c r="E270" s="48">
        <v>11.612631515045745</v>
      </c>
      <c r="F270" s="48">
        <v>33.098735012826566</v>
      </c>
      <c r="G270" s="48">
        <v>70.34133167182222</v>
      </c>
      <c r="H270" s="48">
        <v>111.36198870368257</v>
      </c>
      <c r="I270" s="48">
        <v>219.52251321411555</v>
      </c>
    </row>
    <row r="271" spans="3:9" ht="12.75">
      <c r="C271" s="46" t="s">
        <v>39</v>
      </c>
      <c r="D271" s="47">
        <v>1.2953765E-06</v>
      </c>
      <c r="E271" s="48">
        <v>10.087556633996165</v>
      </c>
      <c r="F271" s="48">
        <v>35.252500974161414</v>
      </c>
      <c r="G271" s="48">
        <v>70.5628623901144</v>
      </c>
      <c r="H271" s="48">
        <v>132.6832490169071</v>
      </c>
      <c r="I271" s="48">
        <v>216.60510751912886</v>
      </c>
    </row>
    <row r="272" spans="3:9" ht="12.75">
      <c r="C272" s="46" t="s">
        <v>40</v>
      </c>
      <c r="D272" s="47">
        <v>1.4281562E-06</v>
      </c>
      <c r="E272" s="48">
        <v>10.250278586959084</v>
      </c>
      <c r="F272" s="48">
        <v>35.4663021744327</v>
      </c>
      <c r="G272" s="48">
        <v>73.18020606675586</v>
      </c>
      <c r="H272" s="48">
        <v>156.53393026632781</v>
      </c>
      <c r="I272" s="48">
        <v>215.91441690744767</v>
      </c>
    </row>
    <row r="273" spans="3:9" ht="12.75">
      <c r="C273" s="46" t="s">
        <v>41</v>
      </c>
      <c r="D273" s="47">
        <v>1.6307138E-06</v>
      </c>
      <c r="E273" s="48">
        <v>14.183154475679904</v>
      </c>
      <c r="F273" s="48">
        <v>38.58619313484466</v>
      </c>
      <c r="G273" s="48">
        <v>84.45646996491092</v>
      </c>
      <c r="H273" s="48">
        <v>192.91853387853405</v>
      </c>
      <c r="I273" s="48">
        <v>226.9609470739579</v>
      </c>
    </row>
    <row r="274" spans="2:9" ht="12.75">
      <c r="B274" s="49"/>
      <c r="C274" s="50" t="s">
        <v>42</v>
      </c>
      <c r="D274" s="51">
        <v>1.8875573E-06</v>
      </c>
      <c r="E274" s="52">
        <v>15.75037262823189</v>
      </c>
      <c r="F274" s="52">
        <v>45.71495623087187</v>
      </c>
      <c r="G274" s="52">
        <v>97.08312259565888</v>
      </c>
      <c r="H274" s="52">
        <v>239.05429446155685</v>
      </c>
      <c r="I274" s="52">
        <v>239.05429446155685</v>
      </c>
    </row>
    <row r="275" spans="2:9" ht="12.75">
      <c r="B275" s="30">
        <v>1986</v>
      </c>
      <c r="C275" s="46" t="s">
        <v>31</v>
      </c>
      <c r="D275" s="47">
        <v>2.170876E-06</v>
      </c>
      <c r="E275" s="48">
        <v>15.009806589712538</v>
      </c>
      <c r="F275" s="53">
        <v>52.01</v>
      </c>
      <c r="G275" s="53">
        <v>105.92</v>
      </c>
      <c r="H275" s="48">
        <v>15.009806589712538</v>
      </c>
      <c r="I275" s="48">
        <v>248.67292739768493</v>
      </c>
    </row>
    <row r="276" spans="3:9" ht="12.75">
      <c r="C276" s="46" t="s">
        <v>32</v>
      </c>
      <c r="D276" s="47">
        <v>2.4415742E-06</v>
      </c>
      <c r="E276" s="48">
        <v>12.46</v>
      </c>
      <c r="F276" s="53">
        <v>49.72</v>
      </c>
      <c r="G276" s="48">
        <v>107.4971547025933</v>
      </c>
      <c r="H276" s="48">
        <v>29.3509977154071</v>
      </c>
      <c r="I276" s="48">
        <v>253.46</v>
      </c>
    </row>
    <row r="277" spans="3:9" ht="12.75">
      <c r="C277" s="46" t="s">
        <v>33</v>
      </c>
      <c r="D277" s="47">
        <v>2.5190605E-06</v>
      </c>
      <c r="E277" s="48">
        <v>3.18</v>
      </c>
      <c r="F277" s="48">
        <v>33.45610753114621</v>
      </c>
      <c r="G277" s="48">
        <v>94.465508676435</v>
      </c>
      <c r="H277" s="48">
        <v>33.45610753114621</v>
      </c>
      <c r="I277" s="53">
        <v>231.69</v>
      </c>
    </row>
    <row r="278" spans="3:9" ht="12.75">
      <c r="C278" s="46" t="s">
        <v>34</v>
      </c>
      <c r="D278" s="47">
        <v>2.5298925E-06</v>
      </c>
      <c r="E278" s="48">
        <v>0.43000158193897686</v>
      </c>
      <c r="F278" s="48">
        <v>16.53786305620404</v>
      </c>
      <c r="G278" s="53">
        <v>77.14</v>
      </c>
      <c r="H278" s="48">
        <v>34.02997090472433</v>
      </c>
      <c r="I278" s="53">
        <v>206.78</v>
      </c>
    </row>
    <row r="279" spans="3:9" ht="12.75">
      <c r="C279" s="46" t="s">
        <v>35</v>
      </c>
      <c r="D279" s="47">
        <v>2.5570983E-06</v>
      </c>
      <c r="E279" s="48">
        <v>1.0753737559995091</v>
      </c>
      <c r="F279" s="53">
        <v>4.73</v>
      </c>
      <c r="G279" s="53">
        <v>56.81</v>
      </c>
      <c r="H279" s="48">
        <v>35.4712940370075</v>
      </c>
      <c r="I279" s="53">
        <v>189.24</v>
      </c>
    </row>
    <row r="280" spans="3:9" ht="12.75">
      <c r="C280" s="46" t="s">
        <v>36</v>
      </c>
      <c r="D280" s="47">
        <v>2.5817851E-06</v>
      </c>
      <c r="E280" s="48">
        <v>0.9654224086731666</v>
      </c>
      <c r="F280" s="48">
        <v>2.489999743952165</v>
      </c>
      <c r="G280" s="48">
        <v>36.78</v>
      </c>
      <c r="H280" s="48">
        <v>36.779164266960265</v>
      </c>
      <c r="I280" s="48">
        <v>169.56864799757096</v>
      </c>
    </row>
    <row r="281" spans="3:9" ht="12.75">
      <c r="C281" s="46" t="s">
        <v>37</v>
      </c>
      <c r="D281" s="47">
        <v>2.6052124E-06</v>
      </c>
      <c r="E281" s="48">
        <v>0.907407049486797</v>
      </c>
      <c r="F281" s="48">
        <v>2.9771976477261486</v>
      </c>
      <c r="G281" s="48">
        <v>20.007425573823667</v>
      </c>
      <c r="H281" s="48">
        <v>38.02030804574781</v>
      </c>
      <c r="I281" s="53">
        <v>147.11</v>
      </c>
    </row>
    <row r="282" spans="3:9" ht="12.75">
      <c r="C282" s="46" t="s">
        <v>38</v>
      </c>
      <c r="D282" s="47">
        <v>2.6424945E-06</v>
      </c>
      <c r="E282" s="48">
        <v>1.4310579820670188</v>
      </c>
      <c r="F282" s="48">
        <v>3.339574391801836</v>
      </c>
      <c r="G282" s="48">
        <v>8.229129387097878</v>
      </c>
      <c r="H282" s="48">
        <v>39.99545868090997</v>
      </c>
      <c r="I282" s="53">
        <v>124.57</v>
      </c>
    </row>
    <row r="283" spans="3:9" ht="12.75">
      <c r="C283" s="46" t="s">
        <v>39</v>
      </c>
      <c r="D283" s="47">
        <v>2.6739828E-06</v>
      </c>
      <c r="E283" s="48">
        <v>1.1916126977747687</v>
      </c>
      <c r="F283" s="48">
        <v>3.571083433706379</v>
      </c>
      <c r="G283" s="48">
        <v>6.150003146014149</v>
      </c>
      <c r="H283" s="53">
        <v>41.66</v>
      </c>
      <c r="I283" s="48">
        <v>106.42514357794819</v>
      </c>
    </row>
    <row r="284" spans="3:9" ht="12.75">
      <c r="C284" s="46" t="s">
        <v>40</v>
      </c>
      <c r="D284" s="47">
        <v>2.7122725E-06</v>
      </c>
      <c r="E284" s="48">
        <v>1.4319351642800404</v>
      </c>
      <c r="F284" s="48">
        <v>4.1094576396150995</v>
      </c>
      <c r="G284" s="48">
        <v>7.209001963522166</v>
      </c>
      <c r="H284" s="48">
        <v>43.692194138954086</v>
      </c>
      <c r="I284" s="53">
        <v>89.91</v>
      </c>
    </row>
    <row r="285" spans="3:9" ht="12.75">
      <c r="C285" s="46" t="s">
        <v>41</v>
      </c>
      <c r="D285" s="47">
        <v>2.8014472E-06</v>
      </c>
      <c r="E285" s="48">
        <v>3.2878222966165938</v>
      </c>
      <c r="F285" s="48">
        <v>6.015251876588579</v>
      </c>
      <c r="G285" s="48">
        <v>9.55571007966336</v>
      </c>
      <c r="H285" s="48">
        <v>48.4165381363522</v>
      </c>
      <c r="I285" s="53">
        <v>71.79</v>
      </c>
    </row>
    <row r="286" spans="3:9" ht="12.75">
      <c r="C286" s="46" t="s">
        <v>42</v>
      </c>
      <c r="D286" s="47">
        <v>3.0049873E-06</v>
      </c>
      <c r="E286" s="48">
        <v>7.265534042547728</v>
      </c>
      <c r="F286" s="48">
        <v>12.378707148004086</v>
      </c>
      <c r="G286" s="48">
        <v>16.391844541979882</v>
      </c>
      <c r="H286" s="48">
        <v>59.19979223941969</v>
      </c>
      <c r="I286" s="48">
        <v>59.2</v>
      </c>
    </row>
    <row r="287" spans="2:9" ht="12.75">
      <c r="B287" s="54"/>
      <c r="C287" s="55"/>
      <c r="D287" s="56"/>
      <c r="E287" s="57"/>
      <c r="F287" s="57"/>
      <c r="G287" s="57"/>
      <c r="H287" s="57"/>
      <c r="I287" s="58"/>
    </row>
    <row r="288" spans="2:9" ht="12.75">
      <c r="B288" s="59"/>
      <c r="C288" s="60"/>
      <c r="D288" s="61"/>
      <c r="E288" s="58"/>
      <c r="F288" s="58"/>
      <c r="G288" s="58"/>
      <c r="H288" s="58"/>
      <c r="I288" s="58"/>
    </row>
    <row r="289" spans="2:9" ht="12.75">
      <c r="B289" s="59"/>
      <c r="C289" s="60"/>
      <c r="D289" s="61"/>
      <c r="E289" s="58"/>
      <c r="F289" s="58"/>
      <c r="G289" s="58"/>
      <c r="H289" s="58"/>
      <c r="I289" s="58"/>
    </row>
    <row r="290" spans="3:8" ht="12.75">
      <c r="C290" s="34" t="s">
        <v>74</v>
      </c>
      <c r="D290" s="34"/>
      <c r="E290" s="34"/>
      <c r="F290" s="34"/>
      <c r="G290" s="34"/>
      <c r="H290" s="34"/>
    </row>
    <row r="291" spans="4:8" ht="12.75">
      <c r="D291" s="34" t="s">
        <v>18</v>
      </c>
      <c r="E291" s="34"/>
      <c r="F291" s="34"/>
      <c r="G291" s="34"/>
      <c r="H291" s="34"/>
    </row>
    <row r="292" spans="2:9" ht="13.5" thickBot="1">
      <c r="B292" s="35"/>
      <c r="C292" s="35"/>
      <c r="D292" s="35"/>
      <c r="E292" s="35"/>
      <c r="F292" s="35"/>
      <c r="G292" s="35"/>
      <c r="H292" s="35"/>
      <c r="I292" s="36" t="s">
        <v>43</v>
      </c>
    </row>
    <row r="293" spans="2:9" ht="12.75">
      <c r="B293" s="37"/>
      <c r="C293" s="37"/>
      <c r="D293" s="34"/>
      <c r="E293" s="38"/>
      <c r="F293" s="34"/>
      <c r="G293" s="34" t="s">
        <v>20</v>
      </c>
      <c r="H293" s="34"/>
      <c r="I293" s="34"/>
    </row>
    <row r="294" spans="2:9" ht="12.75">
      <c r="B294" s="30" t="s">
        <v>21</v>
      </c>
      <c r="C294" s="39" t="s">
        <v>22</v>
      </c>
      <c r="D294" s="39" t="s">
        <v>23</v>
      </c>
      <c r="E294" s="40" t="s">
        <v>24</v>
      </c>
      <c r="F294" s="41"/>
      <c r="G294" s="41"/>
      <c r="H294" s="41"/>
      <c r="I294" s="41"/>
    </row>
    <row r="295" spans="2:9" ht="13.5" thickBot="1">
      <c r="B295" s="42"/>
      <c r="C295" s="43"/>
      <c r="D295" s="43" t="s">
        <v>25</v>
      </c>
      <c r="E295" s="43" t="s">
        <v>26</v>
      </c>
      <c r="F295" s="43" t="s">
        <v>27</v>
      </c>
      <c r="G295" s="43" t="s">
        <v>28</v>
      </c>
      <c r="H295" s="43" t="s">
        <v>29</v>
      </c>
      <c r="I295" s="44" t="s">
        <v>30</v>
      </c>
    </row>
    <row r="296" spans="2:9" ht="12.75">
      <c r="B296" s="54"/>
      <c r="C296" s="55"/>
      <c r="D296" s="56"/>
      <c r="E296" s="57"/>
      <c r="F296" s="57"/>
      <c r="G296" s="57"/>
      <c r="H296" s="57"/>
      <c r="I296" s="58"/>
    </row>
    <row r="297" spans="2:9" ht="12.75">
      <c r="B297" s="30">
        <v>1987</v>
      </c>
      <c r="C297" s="46" t="s">
        <v>31</v>
      </c>
      <c r="D297" s="47">
        <v>3.5103108E-06</v>
      </c>
      <c r="E297" s="48">
        <v>16.81616092021421</v>
      </c>
      <c r="F297" s="48">
        <v>29.42323457543443</v>
      </c>
      <c r="G297" s="48">
        <v>34.7418275761316</v>
      </c>
      <c r="H297" s="48">
        <v>16.81616092021421</v>
      </c>
      <c r="I297" s="48">
        <v>61.700198445235934</v>
      </c>
    </row>
    <row r="298" spans="3:9" ht="12.75">
      <c r="C298" s="46" t="s">
        <v>32</v>
      </c>
      <c r="D298" s="47">
        <v>3.9997643E-06</v>
      </c>
      <c r="E298" s="48">
        <v>13.943309521196824</v>
      </c>
      <c r="F298" s="48">
        <v>42.77493075721719</v>
      </c>
      <c r="G298" s="48">
        <v>51.36320245888874</v>
      </c>
      <c r="H298" s="48">
        <v>33.104199808099025</v>
      </c>
      <c r="I298" s="48">
        <v>63.819076233685614</v>
      </c>
    </row>
    <row r="299" spans="3:9" ht="12.75">
      <c r="C299" s="46" t="s">
        <v>33</v>
      </c>
      <c r="D299" s="47">
        <v>4.5756215E-06</v>
      </c>
      <c r="E299" s="48">
        <v>14.397278359627364</v>
      </c>
      <c r="F299" s="48">
        <v>52.267581962825616</v>
      </c>
      <c r="G299" s="48">
        <v>71.1163400153509</v>
      </c>
      <c r="H299" s="48">
        <v>52.267581962825616</v>
      </c>
      <c r="I299" s="48">
        <v>81.64000030963928</v>
      </c>
    </row>
    <row r="300" spans="3:9" ht="12.75">
      <c r="C300" s="46" t="s">
        <v>34</v>
      </c>
      <c r="D300" s="47">
        <v>5.5346279E-06</v>
      </c>
      <c r="E300" s="48">
        <v>20.959041301820957</v>
      </c>
      <c r="F300" s="48">
        <v>57.667745545494164</v>
      </c>
      <c r="G300" s="48">
        <v>104.05869616714396</v>
      </c>
      <c r="H300" s="48">
        <v>84.1814073556983</v>
      </c>
      <c r="I300" s="48">
        <v>118.7692915805711</v>
      </c>
    </row>
    <row r="301" spans="3:9" ht="12.75">
      <c r="C301" s="46" t="s">
        <v>35</v>
      </c>
      <c r="D301" s="47">
        <v>6.8153183E-06</v>
      </c>
      <c r="E301" s="48">
        <v>23.139593539793335</v>
      </c>
      <c r="F301" s="48">
        <v>70.3929979074017</v>
      </c>
      <c r="G301" s="48">
        <v>143.27848477743933</v>
      </c>
      <c r="H301" s="48">
        <v>126.8002363936779</v>
      </c>
      <c r="I301" s="48">
        <v>166.52547146896936</v>
      </c>
    </row>
    <row r="302" spans="3:9" ht="12.75">
      <c r="C302" s="46" t="s">
        <v>36</v>
      </c>
      <c r="D302" s="47">
        <v>8.2670529E-06</v>
      </c>
      <c r="E302" s="48">
        <v>21.30105353993519</v>
      </c>
      <c r="F302" s="48">
        <v>80.67606553557806</v>
      </c>
      <c r="G302" s="48">
        <v>175.11107617659482</v>
      </c>
      <c r="H302" s="48">
        <v>175.11107617659482</v>
      </c>
      <c r="I302" s="48">
        <v>220.20685610123013</v>
      </c>
    </row>
    <row r="303" spans="3:9" ht="12.75">
      <c r="C303" s="46" t="s">
        <v>37</v>
      </c>
      <c r="D303" s="47">
        <v>9.0880147E-06</v>
      </c>
      <c r="E303" s="48">
        <v>9.930525544356916</v>
      </c>
      <c r="F303" s="48">
        <v>64.20281298404902</v>
      </c>
      <c r="G303" s="48">
        <v>158.89487335423405</v>
      </c>
      <c r="H303" s="48">
        <v>202.43105187166677</v>
      </c>
      <c r="I303" s="48">
        <v>248.8396838584063</v>
      </c>
    </row>
    <row r="304" spans="3:9" ht="12.75">
      <c r="C304" s="46" t="s">
        <v>38</v>
      </c>
      <c r="D304" s="47">
        <v>9.5505142E-06</v>
      </c>
      <c r="E304" s="48">
        <v>5.089114787633431</v>
      </c>
      <c r="F304" s="48">
        <v>40.1330617236175</v>
      </c>
      <c r="G304" s="48">
        <v>138.7769249303015</v>
      </c>
      <c r="H304" s="48">
        <v>217.82211525486312</v>
      </c>
      <c r="I304" s="48">
        <v>261.4204003073611</v>
      </c>
    </row>
    <row r="305" spans="3:9" ht="12.75">
      <c r="C305" s="46" t="s">
        <v>39</v>
      </c>
      <c r="D305" s="47">
        <v>1.02334315E-05</v>
      </c>
      <c r="E305" s="48">
        <v>7.150581483874463</v>
      </c>
      <c r="F305" s="48">
        <v>23.78572659187894</v>
      </c>
      <c r="G305" s="48">
        <v>123.65118050083468</v>
      </c>
      <c r="H305" s="48">
        <v>240.5482445799355</v>
      </c>
      <c r="I305" s="48">
        <v>282.7037144741544</v>
      </c>
    </row>
    <row r="306" spans="3:9" ht="12.75">
      <c r="C306" s="46" t="s">
        <v>40</v>
      </c>
      <c r="D306" s="47">
        <v>1.13468563E-05</v>
      </c>
      <c r="E306" s="48">
        <v>10.880268265830463</v>
      </c>
      <c r="F306" s="48">
        <v>24.85517106392885</v>
      </c>
      <c r="G306" s="48">
        <v>105.01570304301757</v>
      </c>
      <c r="H306" s="48">
        <v>277.60080716480894</v>
      </c>
      <c r="I306" s="48">
        <v>318.35237056748537</v>
      </c>
    </row>
    <row r="307" spans="3:9" ht="12.75">
      <c r="C307" s="46" t="s">
        <v>41</v>
      </c>
      <c r="D307" s="47">
        <v>1.30409245E-05</v>
      </c>
      <c r="E307" s="48">
        <v>14.929846251776357</v>
      </c>
      <c r="F307" s="48">
        <v>36.54683116433668</v>
      </c>
      <c r="G307" s="48">
        <v>91.34725519716372</v>
      </c>
      <c r="H307" s="48">
        <v>333.9760271199815</v>
      </c>
      <c r="I307" s="48">
        <v>365.5067031068799</v>
      </c>
    </row>
    <row r="308" spans="2:9" ht="12.75">
      <c r="B308" s="49"/>
      <c r="C308" s="50" t="s">
        <v>42</v>
      </c>
      <c r="D308" s="51">
        <v>1.48627091E-05</v>
      </c>
      <c r="E308" s="52">
        <v>13.969750380810808</v>
      </c>
      <c r="F308" s="52">
        <v>45.2368064417102</v>
      </c>
      <c r="G308" s="52">
        <v>79.78243613271181</v>
      </c>
      <c r="H308" s="52">
        <v>394.6013948212027</v>
      </c>
      <c r="I308" s="52">
        <v>394.6013948212027</v>
      </c>
    </row>
    <row r="309" spans="2:9" ht="12.75">
      <c r="B309" s="30">
        <v>1988</v>
      </c>
      <c r="C309" s="46" t="s">
        <v>31</v>
      </c>
      <c r="D309" s="47">
        <v>1.76820416E-05</v>
      </c>
      <c r="E309" s="48">
        <v>18.969169624668215</v>
      </c>
      <c r="F309" s="48">
        <v>55.83207482763311</v>
      </c>
      <c r="G309" s="48">
        <v>94.5644035985109</v>
      </c>
      <c r="H309" s="48">
        <v>18.969169624668215</v>
      </c>
      <c r="I309" s="48">
        <v>403.7172662887856</v>
      </c>
    </row>
    <row r="310" spans="3:9" ht="12.75">
      <c r="C310" s="46" t="s">
        <v>32</v>
      </c>
      <c r="D310" s="47">
        <v>2.0477695E-05</v>
      </c>
      <c r="E310" s="48">
        <v>15.81069348915003</v>
      </c>
      <c r="F310" s="48">
        <v>57.02640560490937</v>
      </c>
      <c r="G310" s="48">
        <v>114.41458094476214</v>
      </c>
      <c r="H310" s="48">
        <v>37.77902038061149</v>
      </c>
      <c r="I310" s="48">
        <v>411.9725429820952</v>
      </c>
    </row>
    <row r="311" spans="3:9" ht="12.75">
      <c r="C311" s="46" t="s">
        <v>33</v>
      </c>
      <c r="D311" s="47">
        <v>2.41822254E-05</v>
      </c>
      <c r="E311" s="48">
        <v>18.090563415462533</v>
      </c>
      <c r="F311" s="48">
        <v>62.70402143576905</v>
      </c>
      <c r="G311" s="48">
        <v>136.30612468554654</v>
      </c>
      <c r="H311" s="48">
        <v>62.70402143576905</v>
      </c>
      <c r="I311" s="48">
        <v>428.50143745499923</v>
      </c>
    </row>
    <row r="312" spans="3:9" ht="12.75">
      <c r="C312" s="46" t="s">
        <v>34</v>
      </c>
      <c r="D312" s="47">
        <v>2.86147643E-05</v>
      </c>
      <c r="E312" s="48">
        <v>18.329739412651413</v>
      </c>
      <c r="F312" s="48">
        <v>61.829527083569346</v>
      </c>
      <c r="G312" s="48">
        <v>152.18230973807258</v>
      </c>
      <c r="H312" s="48">
        <v>92.52724457885002</v>
      </c>
      <c r="I312" s="48">
        <v>417.0133352596296</v>
      </c>
    </row>
    <row r="313" spans="3:9" ht="12.75">
      <c r="C313" s="46" t="s">
        <v>35</v>
      </c>
      <c r="D313" s="47">
        <v>3.38340059E-05</v>
      </c>
      <c r="E313" s="48">
        <v>18.239680555397776</v>
      </c>
      <c r="F313" s="48">
        <v>65.2237026677075</v>
      </c>
      <c r="G313" s="48">
        <v>159.44484150644382</v>
      </c>
      <c r="H313" s="48">
        <v>127.64359897214162</v>
      </c>
      <c r="I313" s="48">
        <v>396.440582973212</v>
      </c>
    </row>
    <row r="314" spans="3:9" ht="12.75">
      <c r="C314" s="46" t="s">
        <v>36</v>
      </c>
      <c r="D314" s="47">
        <v>4.13722945E-05</v>
      </c>
      <c r="E314" s="48">
        <v>22.280213056296706</v>
      </c>
      <c r="F314" s="48">
        <v>71.08555484723918</v>
      </c>
      <c r="G314" s="48">
        <v>178.36307783215645</v>
      </c>
      <c r="H314" s="48">
        <v>178.36307783215645</v>
      </c>
      <c r="I314" s="48">
        <v>400.4479226206475</v>
      </c>
    </row>
    <row r="315" spans="3:9" ht="12.75">
      <c r="C315" s="46" t="s">
        <v>37</v>
      </c>
      <c r="D315" s="47">
        <v>5.08961066E-05</v>
      </c>
      <c r="E315" s="48">
        <v>23.01978223615324</v>
      </c>
      <c r="F315" s="48">
        <v>77.86659385483739</v>
      </c>
      <c r="G315" s="48">
        <v>187.84066767493636</v>
      </c>
      <c r="H315" s="48">
        <v>242.4416521749726</v>
      </c>
      <c r="I315" s="48">
        <v>460.0354783757117</v>
      </c>
    </row>
    <row r="316" spans="3:9" ht="12.75">
      <c r="C316" s="46" t="s">
        <v>38</v>
      </c>
      <c r="D316" s="47">
        <v>6.13960547E-05</v>
      </c>
      <c r="E316" s="48">
        <v>20.630159753712874</v>
      </c>
      <c r="F316" s="48">
        <v>81.462564265853</v>
      </c>
      <c r="G316" s="48">
        <v>199.81916763581063</v>
      </c>
      <c r="H316" s="48">
        <v>313.0879120819232</v>
      </c>
      <c r="I316" s="48">
        <v>542.8560118783971</v>
      </c>
    </row>
    <row r="317" spans="3:9" ht="12.75">
      <c r="C317" s="46" t="s">
        <v>39</v>
      </c>
      <c r="D317" s="47">
        <v>7.79299086E-05</v>
      </c>
      <c r="E317" s="48">
        <v>26.929831209496257</v>
      </c>
      <c r="F317" s="48">
        <v>88.36254924173954</v>
      </c>
      <c r="G317" s="48">
        <v>222.26111249463418</v>
      </c>
      <c r="H317" s="48">
        <v>424.33178955241743</v>
      </c>
      <c r="I317" s="48">
        <v>661.5227463045997</v>
      </c>
    </row>
    <row r="318" spans="3:9" ht="12.75">
      <c r="C318" s="46" t="s">
        <v>40</v>
      </c>
      <c r="D318" s="47">
        <v>9.87292876E-05</v>
      </c>
      <c r="E318" s="48">
        <v>26.689854221130194</v>
      </c>
      <c r="F318" s="48">
        <v>93.98200411659778</v>
      </c>
      <c r="G318" s="48">
        <v>245.02918341354297</v>
      </c>
      <c r="H318" s="48">
        <v>564.2751798190009</v>
      </c>
      <c r="I318" s="48">
        <v>770.1025640026835</v>
      </c>
    </row>
    <row r="319" spans="3:9" ht="12.75">
      <c r="C319" s="46" t="s">
        <v>41</v>
      </c>
      <c r="D319" s="47">
        <v>0.0001265215786</v>
      </c>
      <c r="E319" s="48">
        <v>28.14999649607517</v>
      </c>
      <c r="F319" s="48">
        <v>106.07444438933955</v>
      </c>
      <c r="G319" s="48">
        <v>273.9479710855048</v>
      </c>
      <c r="H319" s="48">
        <v>751.2686196623466</v>
      </c>
      <c r="I319" s="48">
        <v>870.1887208993503</v>
      </c>
    </row>
    <row r="320" spans="2:9" ht="12.75">
      <c r="B320" s="49"/>
      <c r="C320" s="50" t="s">
        <v>42</v>
      </c>
      <c r="D320" s="51">
        <v>0.0001624917478</v>
      </c>
      <c r="E320" s="52">
        <v>28.430066711165747</v>
      </c>
      <c r="F320" s="52">
        <v>108.51012238964692</v>
      </c>
      <c r="G320" s="52">
        <v>292.7549819602101</v>
      </c>
      <c r="H320" s="52">
        <v>993.2848561235718</v>
      </c>
      <c r="I320" s="52">
        <v>993.2848561235718</v>
      </c>
    </row>
    <row r="321" spans="2:9" ht="12.75">
      <c r="B321" s="30">
        <v>1989</v>
      </c>
      <c r="C321" s="46" t="s">
        <v>31</v>
      </c>
      <c r="D321" s="47">
        <v>0.0002201437229</v>
      </c>
      <c r="E321" s="48">
        <v>35.47994029269712</v>
      </c>
      <c r="F321" s="48">
        <v>122.97712082346676</v>
      </c>
      <c r="G321" s="48">
        <v>332.53548769484854</v>
      </c>
      <c r="H321" s="48">
        <v>35.47994029269712</v>
      </c>
      <c r="I321" s="48">
        <v>1145.0130357118942</v>
      </c>
    </row>
    <row r="322" spans="3:9" ht="12.75">
      <c r="C322" s="46" t="s">
        <v>32</v>
      </c>
      <c r="D322" s="47">
        <v>0.0002561373193</v>
      </c>
      <c r="E322" s="48">
        <v>16.350044382755378</v>
      </c>
      <c r="F322" s="48">
        <v>102.44556077646033</v>
      </c>
      <c r="G322" s="48">
        <v>317.1885645609733</v>
      </c>
      <c r="H322" s="48">
        <v>57.63097066028357</v>
      </c>
      <c r="I322" s="48">
        <v>1150.8112817384965</v>
      </c>
    </row>
    <row r="323" spans="3:9" ht="12.75">
      <c r="C323" s="46" t="s">
        <v>33</v>
      </c>
      <c r="D323" s="47">
        <v>0.0002712494153</v>
      </c>
      <c r="E323" s="48">
        <v>5.899997720480554</v>
      </c>
      <c r="F323" s="48">
        <v>66.93119433601169</v>
      </c>
      <c r="G323" s="48">
        <v>248.06843761651737</v>
      </c>
      <c r="H323" s="48">
        <v>66.93119433601169</v>
      </c>
      <c r="I323" s="48">
        <v>1021.6892193056808</v>
      </c>
    </row>
    <row r="324" spans="3:9" ht="12.75">
      <c r="C324" s="46" t="s">
        <v>34</v>
      </c>
      <c r="D324" s="47">
        <v>0.0002931120898</v>
      </c>
      <c r="E324" s="48">
        <v>8.059989539818924</v>
      </c>
      <c r="F324" s="48">
        <v>33.14578582517467</v>
      </c>
      <c r="G324" s="48">
        <v>196.88463973075403</v>
      </c>
      <c r="H324" s="48">
        <v>80.38583113818905</v>
      </c>
      <c r="I324" s="48">
        <v>924.3386481432594</v>
      </c>
    </row>
    <row r="325" spans="3:9" ht="12.75">
      <c r="C325" s="46" t="s">
        <v>35</v>
      </c>
      <c r="D325" s="47">
        <v>0.0003419738031</v>
      </c>
      <c r="E325" s="48">
        <v>16.66997541225268</v>
      </c>
      <c r="F325" s="48">
        <v>33.51190058308695</v>
      </c>
      <c r="G325" s="48">
        <v>170.28891583874056</v>
      </c>
      <c r="H325" s="48">
        <v>110.45610483611279</v>
      </c>
      <c r="I325" s="48">
        <v>910.7399168479781</v>
      </c>
    </row>
    <row r="326" spans="3:9" ht="12.75">
      <c r="C326" s="46" t="s">
        <v>36</v>
      </c>
      <c r="D326" s="47">
        <v>0.0004425140433</v>
      </c>
      <c r="E326" s="48">
        <v>29.399983065544944</v>
      </c>
      <c r="F326" s="48">
        <v>63.139169465335996</v>
      </c>
      <c r="G326" s="48">
        <v>172.33016401833544</v>
      </c>
      <c r="H326" s="48">
        <v>172.33016401833544</v>
      </c>
      <c r="I326" s="48">
        <v>969.5902865624241</v>
      </c>
    </row>
    <row r="327" spans="3:9" ht="12.75">
      <c r="C327" s="46" t="s">
        <v>37</v>
      </c>
      <c r="D327" s="47">
        <v>0.0005637629763</v>
      </c>
      <c r="E327" s="48">
        <v>27.400019239118233</v>
      </c>
      <c r="F327" s="48">
        <v>92.33699186023819</v>
      </c>
      <c r="G327" s="48">
        <v>156.0885992448164</v>
      </c>
      <c r="H327" s="48">
        <v>246.94868135328164</v>
      </c>
      <c r="I327" s="48">
        <v>1007.6740716744727</v>
      </c>
    </row>
    <row r="328" spans="3:9" ht="12.75">
      <c r="C328" s="46" t="s">
        <v>38</v>
      </c>
      <c r="D328" s="47">
        <v>0.0007508195948</v>
      </c>
      <c r="E328" s="48">
        <v>33.180011168463096</v>
      </c>
      <c r="F328" s="48">
        <v>119.55471091463848</v>
      </c>
      <c r="G328" s="48">
        <v>193.1316673618361</v>
      </c>
      <c r="H328" s="48">
        <v>362.06629257513595</v>
      </c>
      <c r="I328" s="48">
        <v>1122.9117953404912</v>
      </c>
    </row>
    <row r="329" spans="3:9" ht="12.75">
      <c r="C329" s="46" t="s">
        <v>39</v>
      </c>
      <c r="D329" s="47">
        <v>0.001023742422</v>
      </c>
      <c r="E329" s="48">
        <v>36.34998727926116</v>
      </c>
      <c r="F329" s="48">
        <v>131.34687757377213</v>
      </c>
      <c r="G329" s="48">
        <v>277.41737465783956</v>
      </c>
      <c r="H329" s="48">
        <v>530.0273311479514</v>
      </c>
      <c r="I329" s="48">
        <v>1213.67075926482</v>
      </c>
    </row>
    <row r="330" spans="3:9" ht="12.75">
      <c r="C330" s="46" t="s">
        <v>40</v>
      </c>
      <c r="D330" s="47">
        <v>0.0014205450891</v>
      </c>
      <c r="E330" s="48">
        <v>38.76001019131352</v>
      </c>
      <c r="F330" s="48">
        <v>151.97559059715076</v>
      </c>
      <c r="G330" s="48">
        <v>384.6422711766289</v>
      </c>
      <c r="H330" s="48">
        <v>774.2259889089579</v>
      </c>
      <c r="I330" s="48">
        <v>1338.8284607656785</v>
      </c>
    </row>
    <row r="331" spans="3:9" ht="12.75">
      <c r="C331" s="46" t="s">
        <v>41</v>
      </c>
      <c r="D331" s="47">
        <v>0.0021090831794</v>
      </c>
      <c r="E331" s="48">
        <v>48.46999194768466</v>
      </c>
      <c r="F331" s="48">
        <v>180.90412051137378</v>
      </c>
      <c r="G331" s="48">
        <v>516.7382297360543</v>
      </c>
      <c r="H331" s="48">
        <v>1197.9632553376966</v>
      </c>
      <c r="I331" s="48">
        <v>1566.9750747166222</v>
      </c>
    </row>
    <row r="332" spans="2:9" ht="12.75">
      <c r="B332" s="49"/>
      <c r="C332" s="50" t="s">
        <v>42</v>
      </c>
      <c r="D332" s="51">
        <v>0.003190620911</v>
      </c>
      <c r="E332" s="52">
        <v>51.27999417773936</v>
      </c>
      <c r="F332" s="52">
        <v>211.66246923388707</v>
      </c>
      <c r="G332" s="52">
        <v>621.021391141916</v>
      </c>
      <c r="H332" s="52">
        <v>1863.5587371040635</v>
      </c>
      <c r="I332" s="52">
        <v>1863.5587371040635</v>
      </c>
    </row>
    <row r="333" spans="2:9" ht="12.75">
      <c r="B333" s="30">
        <v>1990</v>
      </c>
      <c r="C333" s="46" t="s">
        <v>31</v>
      </c>
      <c r="D333" s="47">
        <v>0.0053663052799</v>
      </c>
      <c r="E333" s="48">
        <v>68.18999904999994</v>
      </c>
      <c r="F333" s="48">
        <v>277.7638120096472</v>
      </c>
      <c r="G333" s="48">
        <v>851.872596373619</v>
      </c>
      <c r="H333" s="48">
        <v>68.18999904999994</v>
      </c>
      <c r="I333" s="48">
        <v>2337.637198648465</v>
      </c>
    </row>
    <row r="334" spans="3:9" ht="12.75">
      <c r="C334" s="46" t="s">
        <v>32</v>
      </c>
      <c r="D334" s="47">
        <v>0.0093368346371</v>
      </c>
      <c r="E334" s="48">
        <v>73.99000150200159</v>
      </c>
      <c r="F334" s="48">
        <v>342.6963681800439</v>
      </c>
      <c r="G334" s="48">
        <v>1143.5523395719454</v>
      </c>
      <c r="H334" s="48">
        <v>192.63378187331136</v>
      </c>
      <c r="I334" s="48">
        <v>3545.2457075043653</v>
      </c>
    </row>
    <row r="335" spans="3:9" ht="12.75">
      <c r="C335" s="46" t="s">
        <v>33</v>
      </c>
      <c r="D335" s="47">
        <v>0.0170098454104</v>
      </c>
      <c r="E335" s="48">
        <v>82.18000073398774</v>
      </c>
      <c r="F335" s="48">
        <v>433.12022596469467</v>
      </c>
      <c r="G335" s="48">
        <v>1561.5356602268455</v>
      </c>
      <c r="H335" s="48">
        <v>433.12022596469467</v>
      </c>
      <c r="I335" s="48">
        <v>6170.9242678319615</v>
      </c>
    </row>
    <row r="336" spans="3:9" ht="12.75">
      <c r="C336" s="46" t="s">
        <v>34</v>
      </c>
      <c r="D336" s="47">
        <v>0.0195051897442</v>
      </c>
      <c r="E336" s="48">
        <v>14.670000071101864</v>
      </c>
      <c r="F336" s="48">
        <v>263.4752166869544</v>
      </c>
      <c r="G336" s="48">
        <v>1273.0778342669644</v>
      </c>
      <c r="H336" s="48">
        <v>511.3289634927739</v>
      </c>
      <c r="I336" s="48">
        <v>6554.515601014285</v>
      </c>
    </row>
    <row r="337" spans="3:9" ht="12.75">
      <c r="C337" s="46" t="s">
        <v>35</v>
      </c>
      <c r="D337" s="47">
        <v>0.0209310190666</v>
      </c>
      <c r="E337" s="48">
        <v>7.309999754419105</v>
      </c>
      <c r="F337" s="48">
        <v>124.17682094775886</v>
      </c>
      <c r="G337" s="48">
        <v>892.4226446372085</v>
      </c>
      <c r="H337" s="48">
        <v>556.0171092227885</v>
      </c>
      <c r="I337" s="48">
        <v>6020.649850035253</v>
      </c>
    </row>
    <row r="338" spans="3:9" ht="12.75">
      <c r="C338" s="46" t="s">
        <v>36</v>
      </c>
      <c r="D338" s="47">
        <v>0.0233673896742</v>
      </c>
      <c r="E338" s="48">
        <v>11.63999994385252</v>
      </c>
      <c r="F338" s="48">
        <v>37.375673384503116</v>
      </c>
      <c r="G338" s="48">
        <v>632.377500367984</v>
      </c>
      <c r="H338" s="48">
        <v>632.377500367984</v>
      </c>
      <c r="I338" s="48">
        <v>5180.5984415636285</v>
      </c>
    </row>
    <row r="339" spans="3:9" ht="12.75">
      <c r="C339" s="46" t="s">
        <v>37</v>
      </c>
      <c r="D339" s="47">
        <v>0.0263163543373</v>
      </c>
      <c r="E339" s="48">
        <v>12.62000036895845</v>
      </c>
      <c r="F339" s="48">
        <v>34.91975562619351</v>
      </c>
      <c r="G339" s="48">
        <v>390.3998741158163</v>
      </c>
      <c r="H339" s="48">
        <v>724.8035436165923</v>
      </c>
      <c r="I339" s="48">
        <v>4567.982014359179</v>
      </c>
    </row>
    <row r="340" spans="3:9" ht="12.75">
      <c r="C340" s="46" t="s">
        <v>38</v>
      </c>
      <c r="D340" s="47">
        <v>0.0295216863099</v>
      </c>
      <c r="E340" s="48">
        <v>12.180000054402896</v>
      </c>
      <c r="F340" s="48">
        <v>41.04275676194038</v>
      </c>
      <c r="G340" s="48">
        <v>216.18516828599815</v>
      </c>
      <c r="H340" s="48">
        <v>825.2646156778102</v>
      </c>
      <c r="I340" s="48">
        <v>3831.9280576000224</v>
      </c>
    </row>
    <row r="341" spans="3:9" ht="12.75">
      <c r="C341" s="46" t="s">
        <v>39</v>
      </c>
      <c r="D341" s="47">
        <v>0.0337314788076</v>
      </c>
      <c r="E341" s="48">
        <v>14.260000101309478</v>
      </c>
      <c r="F341" s="48">
        <v>44.35278941251628</v>
      </c>
      <c r="G341" s="48">
        <v>98.30561650475798</v>
      </c>
      <c r="H341" s="48">
        <v>957.2073508108467</v>
      </c>
      <c r="I341" s="48">
        <v>3194.918534459247</v>
      </c>
    </row>
    <row r="342" spans="3:9" ht="12.75">
      <c r="C342" s="46" t="s">
        <v>40</v>
      </c>
      <c r="D342" s="47">
        <v>0.0385989312553</v>
      </c>
      <c r="E342" s="48">
        <v>14.43000016531537</v>
      </c>
      <c r="F342" s="48">
        <v>46.6727904654751</v>
      </c>
      <c r="G342" s="48">
        <v>97.89057046613789</v>
      </c>
      <c r="H342" s="48">
        <v>1109.762373280578</v>
      </c>
      <c r="I342" s="48">
        <v>2617.191559174987</v>
      </c>
    </row>
    <row r="343" spans="3:9" ht="12.75">
      <c r="C343" s="46" t="s">
        <v>41</v>
      </c>
      <c r="D343" s="47">
        <v>0.0451298705166</v>
      </c>
      <c r="E343" s="48">
        <v>16.920000240688648</v>
      </c>
      <c r="F343" s="48">
        <v>52.87023255668781</v>
      </c>
      <c r="G343" s="48">
        <v>115.61239026634178</v>
      </c>
      <c r="H343" s="48">
        <v>1314.4541697514123</v>
      </c>
      <c r="I343" s="48">
        <v>2039.7861856467284</v>
      </c>
    </row>
    <row r="344" spans="3:9" ht="12.75">
      <c r="C344" s="46" t="s">
        <v>42</v>
      </c>
      <c r="D344" s="47">
        <v>0.0537677278248</v>
      </c>
      <c r="E344" s="48">
        <v>19.140000202355466</v>
      </c>
      <c r="F344" s="48">
        <v>59.39926064755172</v>
      </c>
      <c r="G344" s="48">
        <v>130.0972790476683</v>
      </c>
      <c r="H344" s="48">
        <v>1585.1807007040582</v>
      </c>
      <c r="I344" s="48">
        <v>1585.1807007040582</v>
      </c>
    </row>
    <row r="345" spans="2:9" ht="12.75">
      <c r="B345" s="54"/>
      <c r="C345" s="55"/>
      <c r="D345" s="56"/>
      <c r="E345" s="57"/>
      <c r="F345" s="57"/>
      <c r="G345" s="57"/>
      <c r="H345" s="57"/>
      <c r="I345" s="58"/>
    </row>
    <row r="346" spans="2:9" ht="12.75">
      <c r="B346" s="59"/>
      <c r="C346" s="60"/>
      <c r="D346" s="61"/>
      <c r="E346" s="58"/>
      <c r="F346" s="58"/>
      <c r="G346" s="58"/>
      <c r="H346" s="58"/>
      <c r="I346" s="58"/>
    </row>
    <row r="347" spans="2:9" ht="12.75">
      <c r="B347" s="59"/>
      <c r="C347" s="60"/>
      <c r="D347" s="61"/>
      <c r="E347" s="58"/>
      <c r="F347" s="58"/>
      <c r="G347" s="58"/>
      <c r="H347" s="58"/>
      <c r="I347" s="58"/>
    </row>
    <row r="348" spans="3:8" ht="12.75">
      <c r="C348" s="34" t="s">
        <v>74</v>
      </c>
      <c r="D348" s="34"/>
      <c r="E348" s="34"/>
      <c r="F348" s="34"/>
      <c r="G348" s="34"/>
      <c r="H348" s="34"/>
    </row>
    <row r="349" spans="4:8" ht="12.75">
      <c r="D349" s="34" t="s">
        <v>18</v>
      </c>
      <c r="E349" s="34"/>
      <c r="F349" s="34"/>
      <c r="G349" s="34"/>
      <c r="H349" s="34"/>
    </row>
    <row r="350" spans="2:9" ht="13.5" thickBot="1">
      <c r="B350" s="35"/>
      <c r="C350" s="35"/>
      <c r="D350" s="35"/>
      <c r="E350" s="35"/>
      <c r="F350" s="35"/>
      <c r="G350" s="35"/>
      <c r="H350" s="35"/>
      <c r="I350" s="36" t="s">
        <v>43</v>
      </c>
    </row>
    <row r="351" spans="2:9" ht="12.75">
      <c r="B351" s="37"/>
      <c r="C351" s="37"/>
      <c r="D351" s="34"/>
      <c r="E351" s="38"/>
      <c r="F351" s="34"/>
      <c r="G351" s="34" t="s">
        <v>20</v>
      </c>
      <c r="H351" s="34"/>
      <c r="I351" s="34"/>
    </row>
    <row r="352" spans="2:9" ht="12.75">
      <c r="B352" s="30" t="s">
        <v>21</v>
      </c>
      <c r="C352" s="39" t="s">
        <v>22</v>
      </c>
      <c r="D352" s="39" t="s">
        <v>23</v>
      </c>
      <c r="E352" s="40" t="s">
        <v>24</v>
      </c>
      <c r="F352" s="41"/>
      <c r="G352" s="41"/>
      <c r="H352" s="41"/>
      <c r="I352" s="41"/>
    </row>
    <row r="353" spans="2:9" ht="13.5" thickBot="1">
      <c r="B353" s="42"/>
      <c r="C353" s="43"/>
      <c r="D353" s="43" t="s">
        <v>25</v>
      </c>
      <c r="E353" s="43" t="s">
        <v>26</v>
      </c>
      <c r="F353" s="43" t="s">
        <v>27</v>
      </c>
      <c r="G353" s="43" t="s">
        <v>28</v>
      </c>
      <c r="H353" s="43" t="s">
        <v>29</v>
      </c>
      <c r="I353" s="44" t="s">
        <v>30</v>
      </c>
    </row>
    <row r="354" spans="3:9" ht="12.75">
      <c r="C354" s="46"/>
      <c r="D354" s="47"/>
      <c r="E354" s="48"/>
      <c r="F354" s="48"/>
      <c r="G354" s="48"/>
      <c r="H354" s="48"/>
      <c r="I354" s="48"/>
    </row>
    <row r="355" spans="2:9" ht="12.75">
      <c r="B355" s="30">
        <v>1991</v>
      </c>
      <c r="C355" s="46" t="s">
        <v>31</v>
      </c>
      <c r="D355" s="47">
        <v>0.065032066804</v>
      </c>
      <c r="E355" s="48">
        <v>20.95</v>
      </c>
      <c r="F355" s="48">
        <v>68.4815218687447</v>
      </c>
      <c r="G355" s="48">
        <v>147.11654954358755</v>
      </c>
      <c r="H355" s="48">
        <v>20.94999999982221</v>
      </c>
      <c r="I355" s="48">
        <v>1111.859247881102</v>
      </c>
    </row>
    <row r="356" spans="3:9" ht="12.75">
      <c r="C356" s="46" t="s">
        <v>32</v>
      </c>
      <c r="D356" s="47">
        <v>0.0781675227116</v>
      </c>
      <c r="E356" s="48">
        <v>20.198429102966877</v>
      </c>
      <c r="F356" s="48">
        <v>73.20573229397556</v>
      </c>
      <c r="G356" s="48">
        <v>164.7800057593146</v>
      </c>
      <c r="H356" s="48">
        <v>45.37999999982474</v>
      </c>
      <c r="I356" s="48">
        <v>737.1951067977644</v>
      </c>
    </row>
    <row r="357" spans="3:9" ht="12.75">
      <c r="C357" s="46" t="s">
        <v>33</v>
      </c>
      <c r="D357" s="47">
        <v>0.0873833112608</v>
      </c>
      <c r="E357" s="48">
        <v>11.789792268589295</v>
      </c>
      <c r="F357" s="48">
        <v>62.51999999987918</v>
      </c>
      <c r="G357" s="48">
        <v>159.0556784042085</v>
      </c>
      <c r="H357" s="48">
        <v>62.51999999987918</v>
      </c>
      <c r="I357" s="48">
        <v>413.72196015004874</v>
      </c>
    </row>
    <row r="358" spans="3:9" ht="12.75">
      <c r="C358" s="46" t="s">
        <v>34</v>
      </c>
      <c r="D358" s="47">
        <v>0.0917600043057</v>
      </c>
      <c r="E358" s="48">
        <v>5.008614324350269</v>
      </c>
      <c r="F358" s="48">
        <v>41.09962794547999</v>
      </c>
      <c r="G358" s="48">
        <v>137.72680051368127</v>
      </c>
      <c r="H358" s="48">
        <v>70.65999999980717</v>
      </c>
      <c r="I358" s="48">
        <v>370.43892168742144</v>
      </c>
    </row>
    <row r="359" spans="3:9" ht="12.75">
      <c r="C359" s="46" t="s">
        <v>35</v>
      </c>
      <c r="D359" s="47">
        <v>0.0978895252777</v>
      </c>
      <c r="E359" s="48">
        <v>6.679948435463667</v>
      </c>
      <c r="F359" s="48">
        <v>25.230430595663833</v>
      </c>
      <c r="G359" s="48">
        <v>116.90628436811838</v>
      </c>
      <c r="H359" s="48">
        <v>82.0599999997566</v>
      </c>
      <c r="I359" s="48">
        <v>367.6768243640085</v>
      </c>
    </row>
    <row r="360" spans="3:9" ht="12.75">
      <c r="C360" s="46" t="s">
        <v>36</v>
      </c>
      <c r="D360" s="47">
        <v>0.1084925212048</v>
      </c>
      <c r="E360" s="48">
        <v>10.831593980071585</v>
      </c>
      <c r="F360" s="48">
        <v>24.1570268274665</v>
      </c>
      <c r="G360" s="48">
        <v>101.77999999984854</v>
      </c>
      <c r="H360" s="48">
        <v>101.77999999984854</v>
      </c>
      <c r="I360" s="48">
        <v>364.29028966203657</v>
      </c>
    </row>
    <row r="361" spans="3:9" ht="12.75">
      <c r="C361" s="46" t="s">
        <v>37</v>
      </c>
      <c r="D361" s="47">
        <v>0.1216656145218</v>
      </c>
      <c r="E361" s="48">
        <v>12.141936762750039</v>
      </c>
      <c r="F361" s="48">
        <v>32.59111684047981</v>
      </c>
      <c r="G361" s="48">
        <v>87.08557255067366</v>
      </c>
      <c r="H361" s="48">
        <v>126.27999999970716</v>
      </c>
      <c r="I361" s="48">
        <v>362.3194115810899</v>
      </c>
    </row>
    <row r="362" spans="3:9" ht="12.75">
      <c r="C362" s="46" t="s">
        <v>38</v>
      </c>
      <c r="D362" s="47">
        <v>0.1406671295351</v>
      </c>
      <c r="E362" s="48">
        <v>15.617818631816727</v>
      </c>
      <c r="F362" s="48">
        <v>43.699879160763544</v>
      </c>
      <c r="G362" s="48">
        <v>79.95597743847279</v>
      </c>
      <c r="H362" s="48">
        <v>161.61999999973636</v>
      </c>
      <c r="I362" s="48">
        <v>376.4874474258191</v>
      </c>
    </row>
    <row r="363" spans="3:9" ht="12.75">
      <c r="C363" s="46" t="s">
        <v>39</v>
      </c>
      <c r="D363" s="47">
        <v>0.1626419998971</v>
      </c>
      <c r="E363" s="48">
        <v>15.621894350603572</v>
      </c>
      <c r="F363" s="48">
        <v>49.91079393397327</v>
      </c>
      <c r="G363" s="48">
        <v>86.12478464187122</v>
      </c>
      <c r="H363" s="48">
        <v>202.4899999997442</v>
      </c>
      <c r="I363" s="48">
        <v>382.1668235323715</v>
      </c>
    </row>
    <row r="364" spans="3:9" ht="12.75">
      <c r="C364" s="46" t="s">
        <v>40</v>
      </c>
      <c r="D364" s="47">
        <v>0.1969243031581</v>
      </c>
      <c r="E364" s="48">
        <v>21.078382756415735</v>
      </c>
      <c r="F364" s="48">
        <v>61.856991338185516</v>
      </c>
      <c r="G364" s="48">
        <v>114.60799249969887</v>
      </c>
      <c r="H364" s="48">
        <v>266.2499999995722</v>
      </c>
      <c r="I364" s="48">
        <v>410.18071421617515</v>
      </c>
    </row>
    <row r="365" spans="3:9" ht="12.75">
      <c r="C365" s="46" t="s">
        <v>41</v>
      </c>
      <c r="D365" s="47">
        <v>0.2490682456026</v>
      </c>
      <c r="E365" s="48">
        <v>26.479180887407484</v>
      </c>
      <c r="F365" s="48">
        <v>77.06215121170237</v>
      </c>
      <c r="G365" s="48">
        <v>154.4380973306647</v>
      </c>
      <c r="H365" s="48">
        <v>363.22999999958887</v>
      </c>
      <c r="I365" s="48">
        <v>451.89222293688147</v>
      </c>
    </row>
    <row r="366" spans="2:9" ht="12.75">
      <c r="B366" s="49"/>
      <c r="C366" s="50" t="s">
        <v>42</v>
      </c>
      <c r="D366" s="51">
        <v>0.3092182027201</v>
      </c>
      <c r="E366" s="52">
        <v>24.149990285583023</v>
      </c>
      <c r="F366" s="52">
        <v>90.12198750368019</v>
      </c>
      <c r="G366" s="52">
        <v>185.01338090981642</v>
      </c>
      <c r="H366" s="52">
        <v>475.0999999993959</v>
      </c>
      <c r="I366" s="52">
        <v>475.0999999993959</v>
      </c>
    </row>
    <row r="367" spans="2:9" ht="12.75">
      <c r="B367" s="30">
        <v>1992</v>
      </c>
      <c r="C367" s="46" t="s">
        <v>31</v>
      </c>
      <c r="D367" s="47">
        <v>0.3893697545885</v>
      </c>
      <c r="E367" s="48">
        <v>25.92070944185394</v>
      </c>
      <c r="F367" s="48">
        <v>97.73</v>
      </c>
      <c r="G367" s="48">
        <v>220.03270284615448</v>
      </c>
      <c r="H367" s="48">
        <v>25.92070944185394</v>
      </c>
      <c r="I367" s="48">
        <v>498.7350144691242</v>
      </c>
    </row>
    <row r="368" spans="3:9" ht="12.75">
      <c r="C368" s="46" t="s">
        <v>32</v>
      </c>
      <c r="D368" s="47">
        <v>0.4846891824762</v>
      </c>
      <c r="E368" s="48">
        <v>24.480439675761943</v>
      </c>
      <c r="F368" s="48">
        <v>94.60095416962315</v>
      </c>
      <c r="G368" s="48">
        <v>244.56463573123375</v>
      </c>
      <c r="H368" s="48">
        <v>56.74665275605846</v>
      </c>
      <c r="I368" s="48">
        <v>520.0646581374549</v>
      </c>
    </row>
    <row r="369" spans="3:9" ht="12.75">
      <c r="C369" s="46" t="s">
        <v>33</v>
      </c>
      <c r="D369" s="47">
        <v>0.5894771072339</v>
      </c>
      <c r="E369" s="48">
        <v>21.619612845979997</v>
      </c>
      <c r="F369" s="48">
        <v>90.63467223095094</v>
      </c>
      <c r="G369" s="48">
        <v>262.4384277166102</v>
      </c>
      <c r="H369" s="48">
        <v>90.63467223095094</v>
      </c>
      <c r="I369" s="48">
        <v>574.5877430469247</v>
      </c>
    </row>
    <row r="370" spans="3:9" ht="12.75">
      <c r="C370" s="46" t="s">
        <v>34</v>
      </c>
      <c r="D370" s="47">
        <v>0.7123256117679</v>
      </c>
      <c r="E370" s="48">
        <v>20.84025028732026</v>
      </c>
      <c r="F370" s="48">
        <v>82.94323156165827</v>
      </c>
      <c r="G370" s="48">
        <v>261.73</v>
      </c>
      <c r="H370" s="48">
        <v>130.36341505829375</v>
      </c>
      <c r="I370" s="48">
        <v>676.2920426581228</v>
      </c>
    </row>
    <row r="371" spans="3:9" ht="12.75">
      <c r="C371" s="46" t="s">
        <v>35</v>
      </c>
      <c r="D371" s="47">
        <v>0.8868449027414</v>
      </c>
      <c r="E371" s="48">
        <v>24.499932066231022</v>
      </c>
      <c r="F371" s="48">
        <v>82.97187863996682</v>
      </c>
      <c r="G371" s="48">
        <v>256.0650216954603</v>
      </c>
      <c r="H371" s="48">
        <v>186.8022952530255</v>
      </c>
      <c r="I371" s="48">
        <v>805.9650664619477</v>
      </c>
    </row>
    <row r="372" spans="3:9" ht="12.75">
      <c r="C372" s="46" t="s">
        <v>36</v>
      </c>
      <c r="D372" s="47">
        <v>1.0717521187308</v>
      </c>
      <c r="E372" s="48">
        <v>20.85000606282088</v>
      </c>
      <c r="F372" s="48">
        <v>81.81403579181521</v>
      </c>
      <c r="G372" s="48">
        <v>246.60059120159076</v>
      </c>
      <c r="H372" s="48">
        <v>246.60059120159076</v>
      </c>
      <c r="I372" s="48">
        <v>887.8580632370655</v>
      </c>
    </row>
    <row r="373" spans="3:9" ht="12.75">
      <c r="C373" s="46" t="s">
        <v>37</v>
      </c>
      <c r="D373" s="47">
        <v>1.308394642433</v>
      </c>
      <c r="E373" s="48">
        <v>22.07996789243012</v>
      </c>
      <c r="F373" s="48">
        <v>83.67929228119901</v>
      </c>
      <c r="G373" s="48">
        <v>236.028833008809</v>
      </c>
      <c r="H373" s="48">
        <v>323.12989045387496</v>
      </c>
      <c r="I373" s="48">
        <v>975.4021566204823</v>
      </c>
    </row>
    <row r="374" spans="3:9" ht="12.75">
      <c r="C374" s="46" t="s">
        <v>38</v>
      </c>
      <c r="D374" s="47">
        <v>1.6012136881666</v>
      </c>
      <c r="E374" s="48">
        <v>22.38002482103518</v>
      </c>
      <c r="F374" s="48">
        <v>80.55171577543663</v>
      </c>
      <c r="G374" s="48">
        <v>230.35886627100973</v>
      </c>
      <c r="H374" s="48">
        <v>417.8264649626711</v>
      </c>
      <c r="I374" s="48">
        <v>1038.2998241725384</v>
      </c>
    </row>
    <row r="375" spans="3:9" ht="12.75">
      <c r="C375" s="46" t="s">
        <v>39</v>
      </c>
      <c r="D375" s="47">
        <v>1.9851851628815</v>
      </c>
      <c r="E375" s="48">
        <v>23.980026997805016</v>
      </c>
      <c r="F375" s="48">
        <v>85.22801384637468</v>
      </c>
      <c r="G375" s="48">
        <v>236.77052739111608</v>
      </c>
      <c r="H375" s="48">
        <v>542.001391062499</v>
      </c>
      <c r="I375" s="48">
        <v>1120.5858044892973</v>
      </c>
    </row>
    <row r="376" spans="3:9" ht="12.75">
      <c r="C376" s="46" t="s">
        <v>40</v>
      </c>
      <c r="D376" s="47">
        <v>2.5027210502859</v>
      </c>
      <c r="E376" s="48">
        <v>26.069905068864998</v>
      </c>
      <c r="F376" s="48">
        <v>91.28181735993763</v>
      </c>
      <c r="G376" s="48">
        <v>251.34508838934912</v>
      </c>
      <c r="H376" s="48">
        <v>709.3705442532853</v>
      </c>
      <c r="I376" s="48">
        <v>1170.91</v>
      </c>
    </row>
    <row r="377" spans="3:9" ht="12.75">
      <c r="C377" s="46" t="s">
        <v>41</v>
      </c>
      <c r="D377" s="47">
        <v>3.0755946831675</v>
      </c>
      <c r="E377" s="48">
        <v>22.890031344730065</v>
      </c>
      <c r="F377" s="48">
        <v>92.07896521850722</v>
      </c>
      <c r="G377" s="48">
        <v>246.8018673457189</v>
      </c>
      <c r="H377" s="48">
        <v>894.6357155278745</v>
      </c>
      <c r="I377" s="48">
        <v>1134.8401442047955</v>
      </c>
    </row>
    <row r="378" spans="2:9" ht="12.75">
      <c r="B378" s="49"/>
      <c r="C378" s="50" t="s">
        <v>42</v>
      </c>
      <c r="D378" s="51">
        <v>3.862329453472</v>
      </c>
      <c r="E378" s="52">
        <v>25.57992360340069</v>
      </c>
      <c r="F378" s="52">
        <v>94.5576425659872</v>
      </c>
      <c r="G378" s="52">
        <v>260.37525711130695</v>
      </c>
      <c r="H378" s="52">
        <v>1149.0627716920426</v>
      </c>
      <c r="I378" s="52">
        <v>1149.0627716920426</v>
      </c>
    </row>
    <row r="379" spans="2:9" ht="12.75">
      <c r="B379" s="30">
        <v>1993</v>
      </c>
      <c r="C379" s="46" t="s">
        <v>31</v>
      </c>
      <c r="D379" s="47">
        <v>4.9735202005622</v>
      </c>
      <c r="E379" s="48">
        <v>28.769962802922144</v>
      </c>
      <c r="F379" s="48">
        <v>98.72451226612118</v>
      </c>
      <c r="G379" s="48">
        <v>280.1238586023088</v>
      </c>
      <c r="H379" s="48">
        <v>28.769962802922144</v>
      </c>
      <c r="I379" s="48">
        <v>1177.3257660493935</v>
      </c>
    </row>
    <row r="380" spans="3:9" ht="12.75">
      <c r="C380" s="46" t="s">
        <v>32</v>
      </c>
      <c r="D380" s="47">
        <v>6.206457213766</v>
      </c>
      <c r="E380" s="48">
        <v>24.790027254024814</v>
      </c>
      <c r="F380" s="48">
        <v>101.79698084840231</v>
      </c>
      <c r="G380" s="48">
        <v>287.6095526558003</v>
      </c>
      <c r="H380" s="48">
        <v>60.69207167676418</v>
      </c>
      <c r="I380" s="48">
        <v>1180.5025237118346</v>
      </c>
    </row>
    <row r="381" spans="3:9" ht="12.75">
      <c r="C381" s="46" t="s">
        <v>33</v>
      </c>
      <c r="D381" s="47">
        <v>7.9181958432492</v>
      </c>
      <c r="E381" s="48">
        <v>27.579963424005282</v>
      </c>
      <c r="F381" s="48">
        <v>105.01088627049207</v>
      </c>
      <c r="G381" s="48">
        <v>298.86</v>
      </c>
      <c r="H381" s="48">
        <v>105.01088627049207</v>
      </c>
      <c r="I381" s="48">
        <v>1243.2575660834477</v>
      </c>
    </row>
    <row r="382" spans="3:9" ht="12.75">
      <c r="C382" s="46" t="s">
        <v>34</v>
      </c>
      <c r="D382" s="47">
        <v>10.1645900046761</v>
      </c>
      <c r="E382" s="48">
        <v>28.37002526708283</v>
      </c>
      <c r="F382" s="48">
        <v>104.37415743334286</v>
      </c>
      <c r="G382" s="48">
        <v>306.14154755740526</v>
      </c>
      <c r="H382" s="48">
        <v>163.17252650570114</v>
      </c>
      <c r="I382" s="48">
        <v>1326.9583792514356</v>
      </c>
    </row>
    <row r="383" spans="3:9" ht="12.75">
      <c r="C383" s="46" t="s">
        <v>35</v>
      </c>
      <c r="D383" s="47">
        <v>12.8866672541687</v>
      </c>
      <c r="E383" s="48">
        <v>26.780000454915932</v>
      </c>
      <c r="F383" s="48">
        <v>107.63322472578895</v>
      </c>
      <c r="G383" s="48">
        <v>318.9975787348205</v>
      </c>
      <c r="H383" s="48">
        <v>233.65013030114164</v>
      </c>
      <c r="I383" s="48">
        <v>1353.0914271857064</v>
      </c>
    </row>
    <row r="384" spans="3:9" ht="12.75">
      <c r="C384" s="46" t="s">
        <v>36</v>
      </c>
      <c r="D384" s="47">
        <v>16.8003502644861</v>
      </c>
      <c r="E384" s="48">
        <v>30.370016802066214</v>
      </c>
      <c r="F384" s="48">
        <v>112.17396736668918</v>
      </c>
      <c r="G384" s="48">
        <v>334.9797309337142</v>
      </c>
      <c r="H384" s="48">
        <v>334.9797309337142</v>
      </c>
      <c r="I384" s="48">
        <v>1467.5593237344438</v>
      </c>
    </row>
    <row r="385" spans="3:9" ht="12.75">
      <c r="C385" s="46" t="s">
        <v>37</v>
      </c>
      <c r="D385" s="47">
        <v>22.0101366146558</v>
      </c>
      <c r="E385" s="48">
        <v>31.009986507141797</v>
      </c>
      <c r="F385" s="48">
        <v>116.53737735147503</v>
      </c>
      <c r="G385" s="48">
        <v>342.54644049033527</v>
      </c>
      <c r="H385" s="48">
        <v>469.86688680506063</v>
      </c>
      <c r="I385" s="48">
        <v>1582.2246056990323</v>
      </c>
    </row>
    <row r="386" spans="3:9" ht="12.75">
      <c r="C386" s="46" t="s">
        <v>38</v>
      </c>
      <c r="D386" s="47">
        <v>29.3483184707683</v>
      </c>
      <c r="E386" s="48">
        <v>33.34001048964983</v>
      </c>
      <c r="F386" s="48">
        <v>127.74172632784038</v>
      </c>
      <c r="G386" s="48">
        <v>372.86749042067606</v>
      </c>
      <c r="H386" s="48">
        <v>659.8605666429088</v>
      </c>
      <c r="I386" s="48">
        <v>1732.879564274292</v>
      </c>
    </row>
    <row r="387" spans="3:9" ht="12.75">
      <c r="C387" s="46" t="s">
        <v>39</v>
      </c>
      <c r="D387" s="47">
        <v>39.8051253226265</v>
      </c>
      <c r="E387" s="48">
        <v>35.630003341668306</v>
      </c>
      <c r="F387" s="48">
        <v>136.9303299989507</v>
      </c>
      <c r="G387" s="48">
        <v>402.7044810537627</v>
      </c>
      <c r="H387" s="48">
        <v>930.5989119297969</v>
      </c>
      <c r="I387" s="48">
        <v>1905.1089473613274</v>
      </c>
    </row>
    <row r="388" spans="3:9" ht="12.75">
      <c r="C388" s="46" t="s">
        <v>40</v>
      </c>
      <c r="D388" s="47">
        <v>53.3866329234744</v>
      </c>
      <c r="E388" s="48">
        <v>34.11999708773115</v>
      </c>
      <c r="F388" s="48">
        <v>142.55475492108513</v>
      </c>
      <c r="G388" s="48">
        <v>425.2217049474156</v>
      </c>
      <c r="H388" s="48">
        <v>1282.2392306664326</v>
      </c>
      <c r="I388" s="48">
        <v>2033.1435605808224</v>
      </c>
    </row>
    <row r="389" spans="3:9" ht="12.75">
      <c r="C389" s="46" t="s">
        <v>41</v>
      </c>
      <c r="D389" s="47">
        <v>72.6058212060671</v>
      </c>
      <c r="E389" s="48">
        <v>36.00000080571091</v>
      </c>
      <c r="F389" s="48">
        <v>147.39346234907603</v>
      </c>
      <c r="G389" s="48">
        <v>463.4181419760016</v>
      </c>
      <c r="H389" s="48">
        <v>1779.8453648432005</v>
      </c>
      <c r="I389" s="48">
        <v>2260.7083730321597</v>
      </c>
    </row>
    <row r="390" spans="2:9" ht="12.75">
      <c r="B390" s="49"/>
      <c r="C390" s="50" t="s">
        <v>42</v>
      </c>
      <c r="D390" s="51">
        <v>100</v>
      </c>
      <c r="E390" s="52">
        <v>37.730003378356905</v>
      </c>
      <c r="F390" s="52">
        <v>151.22392955551584</v>
      </c>
      <c r="G390" s="52">
        <v>495.22568533221516</v>
      </c>
      <c r="H390" s="52">
        <v>2489.111084506426</v>
      </c>
      <c r="I390" s="52">
        <v>2489.111084506426</v>
      </c>
    </row>
    <row r="391" spans="2:9" ht="12.75">
      <c r="B391" s="30">
        <v>1994</v>
      </c>
      <c r="C391" s="46" t="s">
        <v>31</v>
      </c>
      <c r="D391" s="47">
        <v>141.32</v>
      </c>
      <c r="E391" s="48">
        <v>41.32</v>
      </c>
      <c r="F391" s="48">
        <v>164.71</v>
      </c>
      <c r="G391" s="48">
        <v>542.07</v>
      </c>
      <c r="H391" s="48">
        <v>41.32</v>
      </c>
      <c r="I391" s="48">
        <v>2741.45</v>
      </c>
    </row>
    <row r="392" spans="3:9" ht="12.75">
      <c r="C392" s="46" t="s">
        <v>32</v>
      </c>
      <c r="D392" s="47">
        <v>198.65</v>
      </c>
      <c r="E392" s="48">
        <v>40.57</v>
      </c>
      <c r="F392" s="48">
        <v>173.6</v>
      </c>
      <c r="G392" s="48">
        <v>576.87</v>
      </c>
      <c r="H392" s="48">
        <v>98.65</v>
      </c>
      <c r="I392" s="48">
        <v>3100.7</v>
      </c>
    </row>
    <row r="393" spans="3:9" ht="12.75">
      <c r="C393" s="46" t="s">
        <v>33</v>
      </c>
      <c r="D393" s="47">
        <v>284.23</v>
      </c>
      <c r="E393" s="48">
        <v>43.08</v>
      </c>
      <c r="F393" s="48">
        <v>184.23</v>
      </c>
      <c r="G393" s="48">
        <v>614.05</v>
      </c>
      <c r="H393" s="48">
        <v>184.23</v>
      </c>
      <c r="I393" s="48">
        <v>3489.58</v>
      </c>
    </row>
    <row r="394" spans="3:9" ht="12.75">
      <c r="C394" s="46" t="s">
        <v>34</v>
      </c>
      <c r="D394" s="47">
        <v>406.05</v>
      </c>
      <c r="E394" s="48">
        <v>42.86</v>
      </c>
      <c r="F394" s="48">
        <v>187.32663458816873</v>
      </c>
      <c r="G394" s="48">
        <v>660.58</v>
      </c>
      <c r="H394" s="48">
        <v>306.05</v>
      </c>
      <c r="I394" s="48">
        <v>3894.75</v>
      </c>
    </row>
    <row r="395" spans="3:9" ht="12.75">
      <c r="C395" s="46" t="s">
        <v>35</v>
      </c>
      <c r="D395" s="47">
        <v>579.56</v>
      </c>
      <c r="E395" s="48">
        <v>42.73</v>
      </c>
      <c r="F395" s="48">
        <v>191.75</v>
      </c>
      <c r="G395" s="53">
        <v>698.23</v>
      </c>
      <c r="H395" s="48">
        <v>479.56</v>
      </c>
      <c r="I395" s="48">
        <v>4397.36</v>
      </c>
    </row>
    <row r="396" spans="3:9" ht="12.75">
      <c r="C396" s="46" t="s">
        <v>36</v>
      </c>
      <c r="D396" s="47">
        <v>859.14</v>
      </c>
      <c r="E396" s="48">
        <v>48.24</v>
      </c>
      <c r="F396" s="53">
        <v>202.27</v>
      </c>
      <c r="G396" s="48">
        <v>759.14</v>
      </c>
      <c r="H396" s="48">
        <v>759.14</v>
      </c>
      <c r="I396" s="53">
        <v>5013.82</v>
      </c>
    </row>
    <row r="397" spans="3:9" ht="12.75">
      <c r="C397" s="46" t="s">
        <v>37</v>
      </c>
      <c r="D397" s="47">
        <v>925.72</v>
      </c>
      <c r="E397" s="48">
        <v>7.75</v>
      </c>
      <c r="F397" s="48">
        <v>127.98177564339368</v>
      </c>
      <c r="G397" s="48">
        <v>555.0523634305124</v>
      </c>
      <c r="H397" s="48">
        <v>825.72</v>
      </c>
      <c r="I397" s="48">
        <v>4105.88</v>
      </c>
    </row>
    <row r="398" spans="3:9" ht="12.75">
      <c r="C398" s="46" t="s">
        <v>38</v>
      </c>
      <c r="D398" s="47">
        <v>942.85</v>
      </c>
      <c r="E398" s="48">
        <v>1.85</v>
      </c>
      <c r="F398" s="48">
        <v>62.683760093864336</v>
      </c>
      <c r="G398" s="48">
        <v>374.63</v>
      </c>
      <c r="H398" s="48">
        <v>842.85</v>
      </c>
      <c r="I398" s="48">
        <v>3112.62</v>
      </c>
    </row>
    <row r="399" spans="3:9" ht="12.75">
      <c r="C399" s="46" t="s">
        <v>39</v>
      </c>
      <c r="D399" s="47">
        <v>956.05</v>
      </c>
      <c r="E399" s="48">
        <v>1.4</v>
      </c>
      <c r="F399" s="48">
        <v>11.279884535698482</v>
      </c>
      <c r="G399" s="48">
        <v>236.36491573725502</v>
      </c>
      <c r="H399" s="48">
        <v>856.05</v>
      </c>
      <c r="I399" s="48">
        <v>2301.83</v>
      </c>
    </row>
    <row r="400" spans="3:9" ht="12.75">
      <c r="C400" s="46" t="s">
        <v>40</v>
      </c>
      <c r="D400" s="47">
        <v>983.01</v>
      </c>
      <c r="E400" s="48">
        <v>2.82</v>
      </c>
      <c r="F400" s="48">
        <v>6.1886963660718</v>
      </c>
      <c r="G400" s="48">
        <v>142.09087550794237</v>
      </c>
      <c r="H400" s="48">
        <v>883.01</v>
      </c>
      <c r="I400" s="48">
        <v>1741.3</v>
      </c>
    </row>
    <row r="401" spans="3:9" ht="12.75">
      <c r="C401" s="46" t="s">
        <v>41</v>
      </c>
      <c r="D401" s="47">
        <v>1012.11</v>
      </c>
      <c r="E401" s="48">
        <v>2.96</v>
      </c>
      <c r="F401" s="48">
        <v>7.345813225857767</v>
      </c>
      <c r="G401" s="48">
        <v>74.63</v>
      </c>
      <c r="H401" s="48">
        <v>912.11</v>
      </c>
      <c r="I401" s="48">
        <v>1293.98</v>
      </c>
    </row>
    <row r="402" spans="3:9" ht="12.75">
      <c r="C402" s="46" t="s">
        <v>42</v>
      </c>
      <c r="D402" s="47">
        <v>1029.32</v>
      </c>
      <c r="E402" s="48">
        <v>1.7</v>
      </c>
      <c r="F402" s="48">
        <v>7.6638251137492786</v>
      </c>
      <c r="G402" s="48">
        <v>19.80818027329654</v>
      </c>
      <c r="H402" s="48">
        <v>929.32</v>
      </c>
      <c r="I402" s="48">
        <v>929.32</v>
      </c>
    </row>
    <row r="403" spans="2:9" ht="12.75">
      <c r="B403" s="54"/>
      <c r="C403" s="55"/>
      <c r="D403" s="56"/>
      <c r="E403" s="57"/>
      <c r="F403" s="57"/>
      <c r="G403" s="57"/>
      <c r="H403" s="57"/>
      <c r="I403" s="58"/>
    </row>
    <row r="404" spans="2:9" ht="12.75">
      <c r="B404" s="59"/>
      <c r="C404" s="60"/>
      <c r="D404" s="61"/>
      <c r="E404" s="58"/>
      <c r="F404" s="58"/>
      <c r="G404" s="58"/>
      <c r="H404" s="58"/>
      <c r="I404" s="58"/>
    </row>
    <row r="405" spans="2:9" ht="12.75">
      <c r="B405" s="59"/>
      <c r="C405" s="60"/>
      <c r="D405" s="61"/>
      <c r="E405" s="58"/>
      <c r="F405" s="58"/>
      <c r="G405" s="58"/>
      <c r="H405" s="58"/>
      <c r="I405" s="58"/>
    </row>
    <row r="406" spans="1:8" ht="12.75">
      <c r="A406" s="31" t="s">
        <v>75</v>
      </c>
      <c r="C406" s="34" t="s">
        <v>74</v>
      </c>
      <c r="D406" s="34"/>
      <c r="E406" s="34"/>
      <c r="F406" s="34"/>
      <c r="G406" s="34"/>
      <c r="H406" s="34"/>
    </row>
    <row r="407" spans="4:8" ht="12.75">
      <c r="D407" s="34" t="s">
        <v>18</v>
      </c>
      <c r="E407" s="34"/>
      <c r="F407" s="34"/>
      <c r="G407" s="34"/>
      <c r="H407" s="34"/>
    </row>
    <row r="408" spans="2:9" ht="13.5" thickBot="1">
      <c r="B408" s="35"/>
      <c r="C408" s="35"/>
      <c r="D408" s="35"/>
      <c r="E408" s="35"/>
      <c r="F408" s="35"/>
      <c r="G408" s="35"/>
      <c r="H408" s="35"/>
      <c r="I408" s="36" t="s">
        <v>43</v>
      </c>
    </row>
    <row r="409" spans="2:9" ht="12.75">
      <c r="B409" s="37"/>
      <c r="C409" s="37"/>
      <c r="D409" s="34"/>
      <c r="E409" s="38"/>
      <c r="F409" s="34"/>
      <c r="G409" s="34" t="s">
        <v>20</v>
      </c>
      <c r="H409" s="34"/>
      <c r="I409" s="34"/>
    </row>
    <row r="410" spans="2:9" ht="12.75">
      <c r="B410" s="30" t="s">
        <v>21</v>
      </c>
      <c r="C410" s="39" t="s">
        <v>22</v>
      </c>
      <c r="D410" s="39" t="s">
        <v>23</v>
      </c>
      <c r="E410" s="40" t="s">
        <v>24</v>
      </c>
      <c r="F410" s="41"/>
      <c r="G410" s="41"/>
      <c r="H410" s="41"/>
      <c r="I410" s="41"/>
    </row>
    <row r="411" spans="2:9" ht="13.5" thickBot="1">
      <c r="B411" s="42"/>
      <c r="C411" s="43"/>
      <c r="D411" s="43" t="s">
        <v>25</v>
      </c>
      <c r="E411" s="43" t="s">
        <v>26</v>
      </c>
      <c r="F411" s="43" t="s">
        <v>27</v>
      </c>
      <c r="G411" s="43" t="s">
        <v>28</v>
      </c>
      <c r="H411" s="43" t="s">
        <v>29</v>
      </c>
      <c r="I411" s="44" t="s">
        <v>30</v>
      </c>
    </row>
    <row r="412" spans="3:9" ht="7.5" customHeight="1">
      <c r="C412" s="46"/>
      <c r="D412" s="47"/>
      <c r="E412" s="48"/>
      <c r="F412" s="48"/>
      <c r="G412" s="48"/>
      <c r="H412" s="48"/>
      <c r="I412" s="48"/>
    </row>
    <row r="413" spans="2:9" ht="12.75">
      <c r="B413" s="30">
        <v>1995</v>
      </c>
      <c r="C413" s="46" t="s">
        <v>31</v>
      </c>
      <c r="D413" s="47">
        <v>1044.14</v>
      </c>
      <c r="E413" s="48">
        <v>1.44</v>
      </c>
      <c r="F413" s="48">
        <v>6.218654947559044</v>
      </c>
      <c r="G413" s="48">
        <v>12.792204986388978</v>
      </c>
      <c r="H413" s="48">
        <v>1.4397854894493634</v>
      </c>
      <c r="I413" s="48">
        <v>638.8480045287292</v>
      </c>
    </row>
    <row r="414" spans="3:9" ht="12.75">
      <c r="C414" s="46" t="s">
        <v>32</v>
      </c>
      <c r="D414" s="47">
        <v>1054.69</v>
      </c>
      <c r="E414" s="48">
        <v>1.01</v>
      </c>
      <c r="F414" s="48">
        <v>4.207052593097593</v>
      </c>
      <c r="G414" s="48">
        <v>11.861908044757907</v>
      </c>
      <c r="H414" s="48">
        <v>2.4647339991450856</v>
      </c>
      <c r="I414" s="48">
        <v>430.93</v>
      </c>
    </row>
    <row r="415" spans="3:9" ht="12.75">
      <c r="C415" s="46" t="s">
        <v>33</v>
      </c>
      <c r="D415" s="47">
        <v>1071.78</v>
      </c>
      <c r="E415" s="48">
        <v>1.62</v>
      </c>
      <c r="F415" s="48">
        <v>4.1250534333346245</v>
      </c>
      <c r="G415" s="48">
        <v>12.105015428063393</v>
      </c>
      <c r="H415" s="48">
        <v>4.1250534333346245</v>
      </c>
      <c r="I415" s="48">
        <v>277.0819406818421</v>
      </c>
    </row>
    <row r="416" spans="3:9" ht="12.75">
      <c r="C416" s="46" t="s">
        <v>34</v>
      </c>
      <c r="D416" s="47">
        <v>1098.47</v>
      </c>
      <c r="E416" s="48">
        <v>2.49</v>
      </c>
      <c r="F416" s="48">
        <v>5.20332522458673</v>
      </c>
      <c r="G416" s="48">
        <v>11.745557013662133</v>
      </c>
      <c r="H416" s="48">
        <v>6.718027435588558</v>
      </c>
      <c r="I416" s="48">
        <v>170.52579731560152</v>
      </c>
    </row>
    <row r="417" spans="3:9" ht="12.75">
      <c r="C417" s="46" t="s">
        <v>35</v>
      </c>
      <c r="D417" s="47">
        <v>1121.54</v>
      </c>
      <c r="E417" s="48">
        <v>2.1</v>
      </c>
      <c r="F417" s="48">
        <v>6.338355346120661</v>
      </c>
      <c r="G417" s="48">
        <v>10.812065882166944</v>
      </c>
      <c r="H417" s="48">
        <v>8.95931294446819</v>
      </c>
      <c r="I417" s="48">
        <v>93.51577058458143</v>
      </c>
    </row>
    <row r="418" spans="3:9" ht="12.75">
      <c r="C418" s="46" t="s">
        <v>36</v>
      </c>
      <c r="D418" s="47">
        <v>1145.99</v>
      </c>
      <c r="E418" s="48">
        <v>2.18</v>
      </c>
      <c r="F418" s="48">
        <v>6.923995596111143</v>
      </c>
      <c r="G418" s="48">
        <v>11.334667547507093</v>
      </c>
      <c r="H418" s="48">
        <v>11.334667547507093</v>
      </c>
      <c r="I418" s="48">
        <v>33.38803920199269</v>
      </c>
    </row>
    <row r="419" spans="3:9" ht="12.75">
      <c r="C419" s="46" t="s">
        <v>37</v>
      </c>
      <c r="D419" s="47">
        <v>1174.18</v>
      </c>
      <c r="E419" s="48">
        <v>2.46</v>
      </c>
      <c r="F419" s="48">
        <v>6.892313854725218</v>
      </c>
      <c r="G419" s="48">
        <v>12.454268584672556</v>
      </c>
      <c r="H419" s="48">
        <v>14.073368826021081</v>
      </c>
      <c r="I419" s="48">
        <v>26.83964913796828</v>
      </c>
    </row>
    <row r="420" spans="3:9" ht="12.75">
      <c r="C420" s="46" t="s">
        <v>38</v>
      </c>
      <c r="D420" s="47">
        <v>1186.16</v>
      </c>
      <c r="E420" s="48">
        <v>1.02</v>
      </c>
      <c r="F420" s="48">
        <v>5.761720491467104</v>
      </c>
      <c r="G420" s="48">
        <v>12.465274156387185</v>
      </c>
      <c r="H420" s="48">
        <v>15.237244005751393</v>
      </c>
      <c r="I420" s="48">
        <v>25.805801559102726</v>
      </c>
    </row>
    <row r="421" spans="3:9" ht="12.75">
      <c r="C421" s="46" t="s">
        <v>39</v>
      </c>
      <c r="D421" s="47">
        <v>1200.04</v>
      </c>
      <c r="E421" s="48">
        <v>1.17</v>
      </c>
      <c r="F421" s="48">
        <v>4.716446042286582</v>
      </c>
      <c r="G421" s="48">
        <v>11.96700815465861</v>
      </c>
      <c r="H421" s="48">
        <v>16.585707068744426</v>
      </c>
      <c r="I421" s="48">
        <v>25.520631766121028</v>
      </c>
    </row>
    <row r="422" spans="3:9" ht="12.75">
      <c r="C422" s="46" t="s">
        <v>40</v>
      </c>
      <c r="D422" s="47">
        <v>1216.84</v>
      </c>
      <c r="E422" s="48">
        <v>1.4</v>
      </c>
      <c r="F422" s="48">
        <v>3.633173789367894</v>
      </c>
      <c r="G422" s="48">
        <v>10.775897384543942</v>
      </c>
      <c r="H422" s="48">
        <v>18.21785256285704</v>
      </c>
      <c r="I422" s="48">
        <v>23.787143569241408</v>
      </c>
    </row>
    <row r="423" spans="3:9" ht="12.75">
      <c r="C423" s="46" t="s">
        <v>41</v>
      </c>
      <c r="D423" s="47">
        <v>1235.21</v>
      </c>
      <c r="E423" s="48">
        <v>1.51</v>
      </c>
      <c r="F423" s="48">
        <v>4.135192554124223</v>
      </c>
      <c r="G423" s="48">
        <v>10.135171282343936</v>
      </c>
      <c r="H423" s="48">
        <v>20.002525939455197</v>
      </c>
      <c r="I423" s="48">
        <v>22.043058560828378</v>
      </c>
    </row>
    <row r="424" spans="2:9" ht="12.75">
      <c r="B424" s="49"/>
      <c r="C424" s="50" t="s">
        <v>42</v>
      </c>
      <c r="D424" s="51">
        <v>1255.59</v>
      </c>
      <c r="E424" s="52">
        <v>1.65</v>
      </c>
      <c r="F424" s="52">
        <v>4.629012366254459</v>
      </c>
      <c r="G424" s="52">
        <v>9.563783279086202</v>
      </c>
      <c r="H424" s="52">
        <v>21.98247386624179</v>
      </c>
      <c r="I424" s="52">
        <v>21.98247386624179</v>
      </c>
    </row>
    <row r="425" spans="2:9" ht="12.75">
      <c r="B425" s="30">
        <v>1996</v>
      </c>
      <c r="C425" s="46" t="s">
        <v>31</v>
      </c>
      <c r="D425" s="47">
        <v>1273.92</v>
      </c>
      <c r="E425" s="48">
        <v>1.46</v>
      </c>
      <c r="F425" s="48">
        <v>4.69</v>
      </c>
      <c r="G425" s="48">
        <v>8.49</v>
      </c>
      <c r="H425" s="48">
        <v>1.46</v>
      </c>
      <c r="I425" s="48">
        <v>22.01</v>
      </c>
    </row>
    <row r="426" spans="3:9" ht="12.75">
      <c r="C426" s="46" t="s">
        <v>32</v>
      </c>
      <c r="D426" s="47">
        <v>1282.96</v>
      </c>
      <c r="E426" s="48">
        <v>0.71</v>
      </c>
      <c r="F426" s="48">
        <v>3.87</v>
      </c>
      <c r="G426" s="48">
        <v>8.16</v>
      </c>
      <c r="H426" s="48">
        <v>2.18</v>
      </c>
      <c r="I426" s="48">
        <v>21.64</v>
      </c>
    </row>
    <row r="427" spans="3:9" ht="12.75">
      <c r="C427" s="46" t="s">
        <v>33</v>
      </c>
      <c r="D427" s="47">
        <v>1286.68</v>
      </c>
      <c r="E427" s="48">
        <v>0.29</v>
      </c>
      <c r="F427" s="48">
        <v>2.48</v>
      </c>
      <c r="G427" s="48">
        <v>7.22</v>
      </c>
      <c r="H427" s="48">
        <v>2.48</v>
      </c>
      <c r="I427" s="48">
        <v>20.05</v>
      </c>
    </row>
    <row r="428" spans="3:9" ht="12.75">
      <c r="C428" s="46" t="s">
        <v>34</v>
      </c>
      <c r="D428" s="47">
        <v>1298.65</v>
      </c>
      <c r="E428" s="48">
        <v>0.93</v>
      </c>
      <c r="F428" s="48">
        <v>1.94</v>
      </c>
      <c r="G428" s="48">
        <v>6.72</v>
      </c>
      <c r="H428" s="48">
        <v>3.43</v>
      </c>
      <c r="I428" s="48">
        <v>18.22</v>
      </c>
    </row>
    <row r="429" spans="3:9" ht="12.75">
      <c r="C429" s="46" t="s">
        <v>35</v>
      </c>
      <c r="D429" s="47">
        <v>1315.27</v>
      </c>
      <c r="E429" s="48">
        <v>1.28</v>
      </c>
      <c r="F429" s="48">
        <v>2.5183949616511825</v>
      </c>
      <c r="G429" s="48">
        <v>6.481488977582761</v>
      </c>
      <c r="H429" s="48">
        <v>4.753143940298998</v>
      </c>
      <c r="I429" s="48">
        <v>17.273570269450932</v>
      </c>
    </row>
    <row r="430" spans="3:9" ht="12.75">
      <c r="C430" s="46" t="s">
        <v>36</v>
      </c>
      <c r="D430" s="47">
        <v>1332.76</v>
      </c>
      <c r="E430" s="48">
        <v>1.33</v>
      </c>
      <c r="F430" s="48">
        <v>3.5813100382379393</v>
      </c>
      <c r="G430" s="48">
        <v>6.146114575617845</v>
      </c>
      <c r="H430" s="48">
        <v>6.146114575617845</v>
      </c>
      <c r="I430" s="48">
        <v>16.297698932800465</v>
      </c>
    </row>
    <row r="431" spans="3:9" ht="12.75">
      <c r="C431" s="46" t="s">
        <v>37</v>
      </c>
      <c r="D431" s="47">
        <v>1348.75</v>
      </c>
      <c r="E431" s="48">
        <v>1.2</v>
      </c>
      <c r="F431" s="48">
        <v>3.8578523851692026</v>
      </c>
      <c r="G431" s="48">
        <v>5.873995227329809</v>
      </c>
      <c r="H431" s="48">
        <v>7.419619461766991</v>
      </c>
      <c r="I431" s="48">
        <v>14.867396821611667</v>
      </c>
    </row>
    <row r="432" spans="3:9" ht="12.75">
      <c r="C432" s="46" t="s">
        <v>38</v>
      </c>
      <c r="D432" s="47">
        <v>1355.49</v>
      </c>
      <c r="E432" s="48">
        <v>0.5</v>
      </c>
      <c r="F432" s="48">
        <v>3.057927269686078</v>
      </c>
      <c r="G432" s="48">
        <v>5.653332917627973</v>
      </c>
      <c r="H432" s="48">
        <v>7.956418894702888</v>
      </c>
      <c r="I432" s="48">
        <v>14.275477170027639</v>
      </c>
    </row>
    <row r="433" spans="3:9" ht="12.75">
      <c r="C433" s="46" t="s">
        <v>39</v>
      </c>
      <c r="D433" s="47">
        <v>1355.76</v>
      </c>
      <c r="E433" s="48">
        <v>0.02</v>
      </c>
      <c r="F433" s="48">
        <v>1.7257420690897085</v>
      </c>
      <c r="G433" s="48">
        <v>5.368856281282053</v>
      </c>
      <c r="H433" s="48">
        <v>7.977922729553444</v>
      </c>
      <c r="I433" s="48">
        <v>12.976234125529151</v>
      </c>
    </row>
    <row r="434" spans="3:9" ht="12.75">
      <c r="C434" s="46" t="s">
        <v>40</v>
      </c>
      <c r="D434" s="47">
        <v>1360.91</v>
      </c>
      <c r="E434" s="48">
        <v>0.38</v>
      </c>
      <c r="F434" s="48">
        <v>0.9015755329008446</v>
      </c>
      <c r="G434" s="48">
        <v>4.794209371270175</v>
      </c>
      <c r="H434" s="48">
        <v>8.388088468369471</v>
      </c>
      <c r="I434" s="48">
        <v>11.83968311363861</v>
      </c>
    </row>
    <row r="435" spans="3:9" ht="12.75">
      <c r="C435" s="46" t="s">
        <v>41</v>
      </c>
      <c r="D435" s="47">
        <v>1365.54</v>
      </c>
      <c r="E435" s="48">
        <v>0.34</v>
      </c>
      <c r="F435" s="48">
        <v>0.74</v>
      </c>
      <c r="G435" s="48">
        <v>3.82</v>
      </c>
      <c r="H435" s="48">
        <v>8.76</v>
      </c>
      <c r="I435" s="48">
        <v>10.55</v>
      </c>
    </row>
    <row r="436" spans="2:9" ht="12.75">
      <c r="B436" s="49"/>
      <c r="C436" s="50" t="s">
        <v>42</v>
      </c>
      <c r="D436" s="51">
        <v>1370.05</v>
      </c>
      <c r="E436" s="52">
        <v>0.33</v>
      </c>
      <c r="F436" s="52">
        <v>1.054021360712798</v>
      </c>
      <c r="G436" s="52">
        <v>2.797953119841523</v>
      </c>
      <c r="H436" s="52">
        <v>9.116033099976907</v>
      </c>
      <c r="I436" s="52">
        <v>9.116033099976907</v>
      </c>
    </row>
    <row r="437" spans="2:9" ht="12.75">
      <c r="B437" s="68" t="s">
        <v>44</v>
      </c>
      <c r="C437" s="46" t="s">
        <v>31</v>
      </c>
      <c r="D437" s="47">
        <v>1381.15</v>
      </c>
      <c r="E437" s="48">
        <v>0.81</v>
      </c>
      <c r="F437" s="48">
        <v>1.487240155484204</v>
      </c>
      <c r="G437" s="48">
        <v>2.402224281742371</v>
      </c>
      <c r="H437" s="48">
        <v>0.8101894091456563</v>
      </c>
      <c r="I437" s="48">
        <v>8.417326048731466</v>
      </c>
    </row>
    <row r="438" spans="3:9" ht="12.75">
      <c r="C438" s="46" t="s">
        <v>32</v>
      </c>
      <c r="D438" s="47">
        <v>1387.37</v>
      </c>
      <c r="E438" s="48">
        <v>0.45</v>
      </c>
      <c r="F438" s="48">
        <v>1.5986349722454163</v>
      </c>
      <c r="G438" s="48">
        <v>2.351917018937799</v>
      </c>
      <c r="H438" s="48">
        <v>1.2641874384146545</v>
      </c>
      <c r="I438" s="48">
        <v>8.138211635592674</v>
      </c>
    </row>
    <row r="439" spans="3:9" ht="12.75">
      <c r="C439" s="46" t="s">
        <v>33</v>
      </c>
      <c r="D439" s="47">
        <v>1396.8</v>
      </c>
      <c r="E439" s="48">
        <v>0.68</v>
      </c>
      <c r="F439" s="48">
        <v>1.952483486004164</v>
      </c>
      <c r="G439" s="48">
        <v>3.0270844397238372</v>
      </c>
      <c r="H439" s="48">
        <v>1.952483486004164</v>
      </c>
      <c r="I439" s="48">
        <v>8.55846053408773</v>
      </c>
    </row>
    <row r="440" spans="3:9" ht="12.75">
      <c r="C440" s="46" t="s">
        <v>34</v>
      </c>
      <c r="D440" s="47">
        <v>1405.18</v>
      </c>
      <c r="E440" s="48">
        <v>0.6</v>
      </c>
      <c r="F440" s="48">
        <v>1.7398544691018314</v>
      </c>
      <c r="G440" s="48">
        <v>3.2529704388974956</v>
      </c>
      <c r="H440" s="48">
        <v>2.564139994890713</v>
      </c>
      <c r="I440" s="48">
        <v>8.203134023793934</v>
      </c>
    </row>
    <row r="441" spans="3:9" ht="12.75">
      <c r="C441" s="46" t="s">
        <v>35</v>
      </c>
      <c r="D441" s="47">
        <v>1406.73</v>
      </c>
      <c r="E441" s="48">
        <v>0.11</v>
      </c>
      <c r="F441" s="48">
        <v>1.3954460598110119</v>
      </c>
      <c r="G441" s="48">
        <v>3.0163891207873883</v>
      </c>
      <c r="H441" s="48">
        <v>2.677274552023645</v>
      </c>
      <c r="I441" s="48">
        <v>6.953705322861459</v>
      </c>
    </row>
    <row r="442" spans="3:9" ht="12.75">
      <c r="C442" s="46" t="s">
        <v>36</v>
      </c>
      <c r="D442" s="47">
        <v>1411.65</v>
      </c>
      <c r="E442" s="48">
        <v>0.35</v>
      </c>
      <c r="F442" s="48">
        <v>1.0631443298969145</v>
      </c>
      <c r="G442" s="48">
        <v>3.036385533374708</v>
      </c>
      <c r="H442" s="48">
        <v>3.036385533374708</v>
      </c>
      <c r="I442" s="48">
        <v>5.9192952969777</v>
      </c>
    </row>
    <row r="443" spans="3:9" ht="12.75">
      <c r="C443" s="46" t="s">
        <v>37</v>
      </c>
      <c r="D443" s="47">
        <v>1414.19</v>
      </c>
      <c r="E443" s="48">
        <v>0.18</v>
      </c>
      <c r="F443" s="48">
        <v>0.6411989922999073</v>
      </c>
      <c r="G443" s="48">
        <v>2.3922093907251085</v>
      </c>
      <c r="H443" s="48">
        <v>3.221780226999016</v>
      </c>
      <c r="I443" s="48">
        <v>4.8518999073216</v>
      </c>
    </row>
    <row r="444" spans="3:9" ht="12.75">
      <c r="C444" s="46" t="s">
        <v>38</v>
      </c>
      <c r="D444" s="47">
        <v>1413.77</v>
      </c>
      <c r="E444" s="48">
        <v>-0.03</v>
      </c>
      <c r="F444" s="48">
        <v>0.5004514014771866</v>
      </c>
      <c r="G444" s="48">
        <v>1.90288099065139</v>
      </c>
      <c r="H444" s="48">
        <v>3.1911244115178317</v>
      </c>
      <c r="I444" s="48">
        <v>4.299552191458433</v>
      </c>
    </row>
    <row r="445" spans="3:9" ht="12.75">
      <c r="C445" s="46" t="s">
        <v>39</v>
      </c>
      <c r="D445" s="47">
        <v>1415.18</v>
      </c>
      <c r="E445" s="48">
        <v>0.1</v>
      </c>
      <c r="F445" s="48">
        <v>0.2500619842028762</v>
      </c>
      <c r="G445" s="48">
        <v>1.3158648339060885</v>
      </c>
      <c r="H445" s="48">
        <v>3.2940403634903914</v>
      </c>
      <c r="I445" s="48">
        <v>4.382781613264886</v>
      </c>
    </row>
    <row r="446" spans="3:9" ht="12.75">
      <c r="C446" s="46" t="s">
        <v>40</v>
      </c>
      <c r="D446" s="113">
        <v>1419.28</v>
      </c>
      <c r="E446" s="48">
        <v>0.29</v>
      </c>
      <c r="F446" s="48">
        <v>0.3599233483478015</v>
      </c>
      <c r="G446" s="48">
        <v>1.0034301655303945</v>
      </c>
      <c r="H446" s="48">
        <v>3.593299514616266</v>
      </c>
      <c r="I446" s="48">
        <v>4.289041891087564</v>
      </c>
    </row>
    <row r="447" spans="3:9" ht="12.75">
      <c r="C447" s="46" t="s">
        <v>41</v>
      </c>
      <c r="D447" s="47">
        <v>1421.41</v>
      </c>
      <c r="E447" s="48">
        <v>0.15</v>
      </c>
      <c r="F447" s="48">
        <v>0.5403990748141574</v>
      </c>
      <c r="G447" s="48">
        <v>1.0435549110348052</v>
      </c>
      <c r="H447" s="48">
        <v>3.748768293128002</v>
      </c>
      <c r="I447" s="48">
        <v>4.091421708628107</v>
      </c>
    </row>
    <row r="448" spans="2:9" ht="12.75">
      <c r="B448" s="49"/>
      <c r="C448" s="50" t="s">
        <v>42</v>
      </c>
      <c r="D448" s="51">
        <v>1429.51</v>
      </c>
      <c r="E448" s="52">
        <v>0.57</v>
      </c>
      <c r="F448" s="52">
        <v>1.0125920377619835</v>
      </c>
      <c r="G448" s="52">
        <v>1.2651861297063638</v>
      </c>
      <c r="H448" s="52">
        <v>4.339987591693739</v>
      </c>
      <c r="I448" s="52">
        <v>4.339987591693739</v>
      </c>
    </row>
    <row r="449" spans="2:9" ht="12.75">
      <c r="B449" s="68" t="s">
        <v>45</v>
      </c>
      <c r="C449" s="46" t="s">
        <v>31</v>
      </c>
      <c r="D449" s="47">
        <v>1441.66</v>
      </c>
      <c r="E449" s="48">
        <v>0.85</v>
      </c>
      <c r="F449" s="48">
        <v>1.5768558705822722</v>
      </c>
      <c r="G449" s="48">
        <v>1.9424546913781038</v>
      </c>
      <c r="H449" s="48">
        <v>0.849941588376435</v>
      </c>
      <c r="I449" s="48">
        <v>4.381131665640958</v>
      </c>
    </row>
    <row r="450" spans="3:9" ht="12.75">
      <c r="C450" s="46" t="s">
        <v>32</v>
      </c>
      <c r="D450" s="47">
        <v>1449.44</v>
      </c>
      <c r="E450" s="48">
        <v>0.54</v>
      </c>
      <c r="F450" s="48">
        <v>1.971985563630474</v>
      </c>
      <c r="G450" s="48">
        <v>2.523041230185963</v>
      </c>
      <c r="H450" s="48">
        <v>1.3941840210981438</v>
      </c>
      <c r="I450" s="48">
        <v>4.473932692792859</v>
      </c>
    </row>
    <row r="451" spans="3:9" ht="12.75">
      <c r="C451" s="46" t="s">
        <v>33</v>
      </c>
      <c r="D451" s="47">
        <v>1456.54</v>
      </c>
      <c r="E451" s="48">
        <v>0.49</v>
      </c>
      <c r="F451" s="48">
        <v>1.890857706486826</v>
      </c>
      <c r="G451" s="48">
        <v>2.9225964188301035</v>
      </c>
      <c r="H451" s="48">
        <v>1.890857706486826</v>
      </c>
      <c r="I451" s="48">
        <v>4.276918671248575</v>
      </c>
    </row>
    <row r="452" spans="3:9" ht="12.75">
      <c r="C452" s="46" t="s">
        <v>34</v>
      </c>
      <c r="D452" s="47">
        <v>1463.09</v>
      </c>
      <c r="E452" s="48">
        <v>0.45</v>
      </c>
      <c r="F452" s="48">
        <v>1.4864808623392456</v>
      </c>
      <c r="G452" s="48">
        <v>3.086776393664392</v>
      </c>
      <c r="H452" s="48">
        <v>2.3490566697679682</v>
      </c>
      <c r="I452" s="48">
        <v>4.121180204671271</v>
      </c>
    </row>
    <row r="453" spans="3:9" ht="12.75">
      <c r="C453" s="46" t="s">
        <v>35</v>
      </c>
      <c r="D453" s="47">
        <v>1473.62</v>
      </c>
      <c r="E453" s="48">
        <v>0.72</v>
      </c>
      <c r="F453" s="48">
        <v>1.6682304890164312</v>
      </c>
      <c r="G453" s="48">
        <v>3.6731133170583963</v>
      </c>
      <c r="H453" s="48">
        <v>3.085672713027532</v>
      </c>
      <c r="I453" s="48">
        <v>4.754999182501263</v>
      </c>
    </row>
    <row r="454" spans="3:9" ht="12.75">
      <c r="C454" s="46" t="s">
        <v>36</v>
      </c>
      <c r="D454" s="47">
        <v>1475.83</v>
      </c>
      <c r="E454" s="48">
        <v>0.15</v>
      </c>
      <c r="F454" s="48">
        <v>1.3243714556414599</v>
      </c>
      <c r="G454" s="48">
        <v>3.240271141859785</v>
      </c>
      <c r="H454" s="48">
        <v>3.240271141859785</v>
      </c>
      <c r="I454" s="48">
        <v>4.546452732617845</v>
      </c>
    </row>
    <row r="455" spans="3:9" ht="12.75">
      <c r="C455" s="46" t="s">
        <v>37</v>
      </c>
      <c r="D455" s="47">
        <v>1471.7</v>
      </c>
      <c r="E455" s="48">
        <v>-0.28</v>
      </c>
      <c r="F455" s="48">
        <v>0.5884805446008112</v>
      </c>
      <c r="G455" s="48">
        <v>2.083709057614147</v>
      </c>
      <c r="H455" s="48">
        <v>2.9513609558520004</v>
      </c>
      <c r="I455" s="48">
        <v>4.066638853336535</v>
      </c>
    </row>
    <row r="456" spans="3:9" ht="12.75">
      <c r="C456" s="46" t="s">
        <v>38</v>
      </c>
      <c r="D456" s="77">
        <v>1464.49</v>
      </c>
      <c r="E456" s="92">
        <v>-0.49</v>
      </c>
      <c r="F456" s="92">
        <v>-0.6195627095180511</v>
      </c>
      <c r="G456" s="92">
        <v>1.0383320454796285</v>
      </c>
      <c r="H456" s="48">
        <v>2.446992326041797</v>
      </c>
      <c r="I456" s="92">
        <v>3.5875708212792734</v>
      </c>
    </row>
    <row r="457" spans="2:9" ht="12.75">
      <c r="B457" s="114"/>
      <c r="C457" s="115" t="s">
        <v>39</v>
      </c>
      <c r="D457" s="116">
        <v>1459.95</v>
      </c>
      <c r="E457" s="117">
        <v>-0.31</v>
      </c>
      <c r="F457" s="118">
        <v>-1.0760046888869224</v>
      </c>
      <c r="G457" s="92">
        <v>0.23411646779354367</v>
      </c>
      <c r="H457" s="48">
        <v>2.1294009835538086</v>
      </c>
      <c r="I457" s="92">
        <v>3.1635551661272743</v>
      </c>
    </row>
    <row r="458" spans="2:9" ht="12.75">
      <c r="B458" s="119"/>
      <c r="C458" s="120" t="s">
        <v>40</v>
      </c>
      <c r="D458" s="116">
        <v>1461.56</v>
      </c>
      <c r="E458" s="117">
        <v>0.11</v>
      </c>
      <c r="F458" s="117">
        <v>-0.68899911666781</v>
      </c>
      <c r="G458" s="92">
        <v>-0.10457319782104513</v>
      </c>
      <c r="H458" s="48">
        <v>2.242026988268697</v>
      </c>
      <c r="I458" s="92">
        <v>2.978975255058902</v>
      </c>
    </row>
    <row r="459" spans="2:9" ht="12.75">
      <c r="B459" s="114"/>
      <c r="C459" s="121" t="s">
        <v>41</v>
      </c>
      <c r="D459" s="122">
        <v>1458.93</v>
      </c>
      <c r="E459" s="123">
        <v>-0.18</v>
      </c>
      <c r="F459" s="117">
        <v>-0.37965435066131814</v>
      </c>
      <c r="G459" s="92">
        <v>-0.9968648633976063</v>
      </c>
      <c r="H459" s="48">
        <v>2.058047862554302</v>
      </c>
      <c r="I459" s="92">
        <v>2.639632477610254</v>
      </c>
    </row>
    <row r="460" spans="2:9" ht="12.75">
      <c r="B460" s="54"/>
      <c r="C460" s="55" t="s">
        <v>42</v>
      </c>
      <c r="D460" s="69">
        <v>1465.06</v>
      </c>
      <c r="E460" s="70">
        <v>0.42</v>
      </c>
      <c r="F460" s="117">
        <v>0.3500119867118734</v>
      </c>
      <c r="G460" s="70">
        <v>-0.729758847563744</v>
      </c>
      <c r="H460" s="65">
        <v>2.48686612895328</v>
      </c>
      <c r="I460" s="79">
        <v>2.48686612895328</v>
      </c>
    </row>
    <row r="461" spans="2:9" ht="12.75" customHeight="1">
      <c r="B461" s="124"/>
      <c r="C461" s="124"/>
      <c r="D461" s="125"/>
      <c r="E461" s="124"/>
      <c r="F461" s="125"/>
      <c r="G461" s="124"/>
      <c r="H461" s="124"/>
      <c r="I461" s="59"/>
    </row>
    <row r="462" spans="2:9" ht="12.75" customHeight="1">
      <c r="B462" s="75"/>
      <c r="C462" s="75"/>
      <c r="D462" s="76"/>
      <c r="E462" s="75"/>
      <c r="F462" s="76"/>
      <c r="G462" s="75"/>
      <c r="H462" s="75"/>
      <c r="I462" s="59"/>
    </row>
    <row r="463" spans="2:9" ht="12.75" customHeight="1">
      <c r="B463" s="75"/>
      <c r="C463" s="75"/>
      <c r="D463" s="76"/>
      <c r="E463" s="75"/>
      <c r="F463" s="76"/>
      <c r="G463" s="75"/>
      <c r="H463" s="75"/>
      <c r="I463" s="59"/>
    </row>
    <row r="464" spans="3:8" ht="12.75">
      <c r="C464" s="34" t="s">
        <v>74</v>
      </c>
      <c r="D464" s="34"/>
      <c r="E464" s="34"/>
      <c r="F464" s="34"/>
      <c r="G464" s="34"/>
      <c r="H464" s="34"/>
    </row>
    <row r="465" spans="4:8" ht="12.75">
      <c r="D465" s="34" t="s">
        <v>18</v>
      </c>
      <c r="E465" s="34"/>
      <c r="F465" s="34"/>
      <c r="G465" s="34"/>
      <c r="H465" s="34"/>
    </row>
    <row r="466" spans="2:9" ht="13.5" thickBot="1">
      <c r="B466" s="35"/>
      <c r="C466" s="35"/>
      <c r="D466" s="35"/>
      <c r="E466" s="35"/>
      <c r="F466" s="35"/>
      <c r="G466" s="35"/>
      <c r="H466" s="35"/>
      <c r="I466" s="36" t="s">
        <v>43</v>
      </c>
    </row>
    <row r="467" spans="2:9" ht="12.75">
      <c r="B467" s="37"/>
      <c r="C467" s="37"/>
      <c r="D467" s="34"/>
      <c r="E467" s="38"/>
      <c r="F467" s="34"/>
      <c r="G467" s="34" t="s">
        <v>20</v>
      </c>
      <c r="H467" s="34"/>
      <c r="I467" s="34"/>
    </row>
    <row r="468" spans="2:9" ht="12.75" customHeight="1">
      <c r="B468" s="30" t="s">
        <v>21</v>
      </c>
      <c r="C468" s="39" t="s">
        <v>22</v>
      </c>
      <c r="D468" s="39" t="s">
        <v>23</v>
      </c>
      <c r="E468" s="40" t="s">
        <v>24</v>
      </c>
      <c r="F468" s="41"/>
      <c r="G468" s="41"/>
      <c r="H468" s="41"/>
      <c r="I468" s="41"/>
    </row>
    <row r="469" spans="2:9" ht="13.5" thickBot="1">
      <c r="B469" s="42"/>
      <c r="C469" s="43"/>
      <c r="D469" s="43" t="s">
        <v>25</v>
      </c>
      <c r="E469" s="43" t="s">
        <v>26</v>
      </c>
      <c r="F469" s="43" t="s">
        <v>27</v>
      </c>
      <c r="G469" s="43" t="s">
        <v>28</v>
      </c>
      <c r="H469" s="43" t="s">
        <v>29</v>
      </c>
      <c r="I469" s="44" t="s">
        <v>30</v>
      </c>
    </row>
    <row r="470" spans="3:9" ht="7.5" customHeight="1">
      <c r="C470" s="46"/>
      <c r="D470" s="47"/>
      <c r="E470" s="48"/>
      <c r="F470" s="48"/>
      <c r="G470" s="48"/>
      <c r="H470" s="48"/>
      <c r="I470" s="48"/>
    </row>
    <row r="471" spans="2:9" ht="12.75">
      <c r="B471" s="30">
        <v>1999</v>
      </c>
      <c r="C471" s="46" t="s">
        <v>31</v>
      </c>
      <c r="D471" s="47">
        <v>1474.58</v>
      </c>
      <c r="E471" s="65">
        <v>0.65</v>
      </c>
      <c r="F471" s="65">
        <v>0.89</v>
      </c>
      <c r="G471" s="70">
        <v>0.2</v>
      </c>
      <c r="H471" s="70">
        <v>0.65</v>
      </c>
      <c r="I471" s="79">
        <v>2.28</v>
      </c>
    </row>
    <row r="472" spans="3:9" ht="12.75">
      <c r="C472" s="46" t="s">
        <v>32</v>
      </c>
      <c r="D472" s="47">
        <v>1493.6</v>
      </c>
      <c r="E472" s="48">
        <v>1.29</v>
      </c>
      <c r="F472" s="48">
        <v>2.38</v>
      </c>
      <c r="G472" s="48">
        <v>1.9877226884444266</v>
      </c>
      <c r="H472" s="48">
        <v>1.948043083559714</v>
      </c>
      <c r="I472" s="48">
        <v>3.04669389557346</v>
      </c>
    </row>
    <row r="473" spans="3:9" ht="12.75">
      <c r="C473" s="46" t="s">
        <v>33</v>
      </c>
      <c r="D473" s="47">
        <v>1512.72</v>
      </c>
      <c r="E473" s="48">
        <v>1.28</v>
      </c>
      <c r="F473" s="48">
        <v>3.2531090876824154</v>
      </c>
      <c r="G473" s="48">
        <v>3.614507346141993</v>
      </c>
      <c r="H473" s="48">
        <v>3.2531090876824154</v>
      </c>
      <c r="I473" s="48">
        <v>3.8570859708624505</v>
      </c>
    </row>
    <row r="474" spans="3:9" ht="12.75">
      <c r="C474" s="46" t="s">
        <v>34</v>
      </c>
      <c r="D474" s="47">
        <v>1519.83</v>
      </c>
      <c r="E474" s="48">
        <v>0.47</v>
      </c>
      <c r="F474" s="48">
        <v>3.068670401063356</v>
      </c>
      <c r="G474" s="48">
        <v>3.9868359834697165</v>
      </c>
      <c r="H474" s="48">
        <v>3.7384134438180006</v>
      </c>
      <c r="I474" s="48">
        <v>3.8780936237688746</v>
      </c>
    </row>
    <row r="475" spans="3:9" ht="12.75">
      <c r="C475" s="46" t="s">
        <v>35</v>
      </c>
      <c r="D475" s="47">
        <v>1520.59</v>
      </c>
      <c r="E475" s="48">
        <v>0.05</v>
      </c>
      <c r="F475" s="48">
        <v>1.8070433851097967</v>
      </c>
      <c r="G475" s="48">
        <v>4.226385090442997</v>
      </c>
      <c r="H475" s="48">
        <v>3.790288452350077</v>
      </c>
      <c r="I475" s="48">
        <v>3.187388879086872</v>
      </c>
    </row>
    <row r="476" spans="3:9" ht="12.75">
      <c r="C476" s="46" t="s">
        <v>36</v>
      </c>
      <c r="D476" s="47">
        <v>1521.65</v>
      </c>
      <c r="E476" s="48">
        <v>0.07</v>
      </c>
      <c r="F476" s="48">
        <v>0.590327357343079</v>
      </c>
      <c r="G476" s="48">
        <v>3.862640437934295</v>
      </c>
      <c r="H476" s="48">
        <v>3.862640437934295</v>
      </c>
      <c r="I476" s="48">
        <v>3.104693630025146</v>
      </c>
    </row>
    <row r="477" spans="3:9" ht="12.75">
      <c r="C477" s="46" t="s">
        <v>37</v>
      </c>
      <c r="D477" s="47">
        <v>1532.91</v>
      </c>
      <c r="E477" s="48">
        <v>0.74</v>
      </c>
      <c r="F477" s="48">
        <v>0.86062256962951</v>
      </c>
      <c r="G477" s="48">
        <v>3.955702640751957</v>
      </c>
      <c r="H477" s="48">
        <v>4.631209643291068</v>
      </c>
      <c r="I477" s="48">
        <v>4.159135693415772</v>
      </c>
    </row>
    <row r="478" spans="3:9" ht="12.75">
      <c r="C478" s="46" t="s">
        <v>38</v>
      </c>
      <c r="D478" s="47">
        <v>1541.34</v>
      </c>
      <c r="E478" s="48">
        <v>0.55</v>
      </c>
      <c r="F478" s="48">
        <v>1.364601897947515</v>
      </c>
      <c r="G478" s="48">
        <v>3.196304231387259</v>
      </c>
      <c r="H478" s="48">
        <v>5.206612698456037</v>
      </c>
      <c r="I478" s="48">
        <v>5.247560584230682</v>
      </c>
    </row>
    <row r="479" spans="3:9" ht="12.75">
      <c r="C479" s="46" t="s">
        <v>39</v>
      </c>
      <c r="D479" s="47">
        <v>1547.35</v>
      </c>
      <c r="E479" s="48">
        <v>0.39</v>
      </c>
      <c r="F479" s="48">
        <v>1.6889560674267834</v>
      </c>
      <c r="G479" s="48">
        <v>2.2892537944893876</v>
      </c>
      <c r="H479" s="48">
        <v>5.61683480540045</v>
      </c>
      <c r="I479" s="48">
        <v>5.986506387205037</v>
      </c>
    </row>
    <row r="480" spans="3:9" ht="12.75">
      <c r="C480" s="46" t="s">
        <v>40</v>
      </c>
      <c r="D480" s="47">
        <v>1562.2</v>
      </c>
      <c r="E480" s="48">
        <v>0.96</v>
      </c>
      <c r="F480" s="48">
        <v>1.9107449230548301</v>
      </c>
      <c r="G480" s="48">
        <v>2.7878117947402137</v>
      </c>
      <c r="H480" s="48">
        <v>6.630445169481125</v>
      </c>
      <c r="I480" s="48">
        <v>6.885793261994033</v>
      </c>
    </row>
    <row r="481" spans="3:9" ht="12.75">
      <c r="C481" s="46" t="s">
        <v>41</v>
      </c>
      <c r="D481" s="47">
        <v>1576.88</v>
      </c>
      <c r="E481" s="48">
        <v>0.94</v>
      </c>
      <c r="F481" s="48">
        <v>2.305785874628574</v>
      </c>
      <c r="G481" s="48">
        <v>3.701852570383868</v>
      </c>
      <c r="H481" s="48">
        <v>7.63245191323223</v>
      </c>
      <c r="I481" s="48">
        <v>8.084692205931754</v>
      </c>
    </row>
    <row r="482" spans="2:9" ht="12.75">
      <c r="B482" s="49"/>
      <c r="C482" s="50" t="s">
        <v>42</v>
      </c>
      <c r="D482" s="51">
        <v>1588.55</v>
      </c>
      <c r="E482" s="52">
        <v>0.74</v>
      </c>
      <c r="F482" s="52">
        <v>2.662616731831835</v>
      </c>
      <c r="G482" s="52">
        <v>4.396543226103233</v>
      </c>
      <c r="H482" s="52">
        <v>8.429006320560251</v>
      </c>
      <c r="I482" s="52">
        <v>8.429006320560251</v>
      </c>
    </row>
    <row r="483" spans="2:9" ht="12.75">
      <c r="B483" s="30">
        <v>2000</v>
      </c>
      <c r="C483" s="46" t="s">
        <v>31</v>
      </c>
      <c r="D483" s="47">
        <v>1598.24</v>
      </c>
      <c r="E483" s="65">
        <v>0.61</v>
      </c>
      <c r="F483" s="57">
        <v>2.31</v>
      </c>
      <c r="G483" s="70">
        <v>4.261828809258206</v>
      </c>
      <c r="H483" s="70">
        <v>0.609990242674141</v>
      </c>
      <c r="I483" s="79">
        <v>8.386116724762305</v>
      </c>
    </row>
    <row r="484" spans="3:9" ht="12.75">
      <c r="C484" s="46" t="s">
        <v>32</v>
      </c>
      <c r="D484" s="47">
        <v>1599.04</v>
      </c>
      <c r="E484" s="65">
        <v>0.05</v>
      </c>
      <c r="F484" s="57">
        <v>1.41</v>
      </c>
      <c r="G484" s="48">
        <v>3.743495919135298</v>
      </c>
      <c r="H484" s="48">
        <v>0.6603506342261811</v>
      </c>
      <c r="I484" s="48">
        <v>7.059453668987681</v>
      </c>
    </row>
    <row r="485" spans="3:9" ht="12.75">
      <c r="C485" s="46" t="s">
        <v>33</v>
      </c>
      <c r="D485" s="93">
        <v>1601.12</v>
      </c>
      <c r="E485" s="94">
        <v>0.13</v>
      </c>
      <c r="F485" s="81">
        <v>0.7912876522614853</v>
      </c>
      <c r="G485" s="81">
        <v>3.4749733415193607</v>
      </c>
      <c r="H485" s="81">
        <v>0.7912876522614853</v>
      </c>
      <c r="I485" s="82">
        <v>5.843778095086982</v>
      </c>
    </row>
    <row r="486" spans="3:9" ht="12.75">
      <c r="C486" s="46" t="s">
        <v>34</v>
      </c>
      <c r="D486" s="47">
        <v>1602.56</v>
      </c>
      <c r="E486" s="48">
        <v>0.09</v>
      </c>
      <c r="F486" s="48">
        <v>0.2702973270597653</v>
      </c>
      <c r="G486" s="48">
        <v>2.583536038919476</v>
      </c>
      <c r="H486" s="48">
        <v>0.8819363570551797</v>
      </c>
      <c r="I486" s="48">
        <v>5.443371956074028</v>
      </c>
    </row>
    <row r="487" spans="3:9" ht="12.75">
      <c r="C487" s="46" t="s">
        <v>35</v>
      </c>
      <c r="D487" s="47">
        <v>1601.76</v>
      </c>
      <c r="E487" s="48">
        <v>-0.05</v>
      </c>
      <c r="F487" s="48">
        <v>0.1701020612367543</v>
      </c>
      <c r="G487" s="48">
        <v>1.577799198417118</v>
      </c>
      <c r="H487" s="48">
        <v>0.8315759655031396</v>
      </c>
      <c r="I487" s="48">
        <v>5.3380595689831</v>
      </c>
    </row>
    <row r="488" spans="3:9" ht="12.75">
      <c r="C488" s="46" t="s">
        <v>36</v>
      </c>
      <c r="D488" s="47">
        <v>1606.57</v>
      </c>
      <c r="E488" s="48">
        <v>0.3</v>
      </c>
      <c r="F488" s="48">
        <v>0.3403867292895102</v>
      </c>
      <c r="G488" s="48">
        <v>1.1343678197097917</v>
      </c>
      <c r="H488" s="48">
        <v>1.1343678197097917</v>
      </c>
      <c r="I488" s="48">
        <v>5.580784017349583</v>
      </c>
    </row>
    <row r="489" spans="3:9" ht="12.75">
      <c r="C489" s="46" t="s">
        <v>37</v>
      </c>
      <c r="D489" s="47">
        <v>1628.9</v>
      </c>
      <c r="E489" s="48">
        <v>1.39</v>
      </c>
      <c r="F489" s="48">
        <v>1.6436202076677509</v>
      </c>
      <c r="G489" s="48">
        <v>1.9183601962158514</v>
      </c>
      <c r="H489" s="48">
        <v>2.540052248906255</v>
      </c>
      <c r="I489" s="48">
        <v>6.261946232981708</v>
      </c>
    </row>
    <row r="490" spans="3:9" ht="12.75">
      <c r="C490" s="46" t="s">
        <v>38</v>
      </c>
      <c r="D490" s="47">
        <v>1648.61</v>
      </c>
      <c r="E490" s="48">
        <v>1.21</v>
      </c>
      <c r="F490" s="48">
        <v>2.9249076016381936</v>
      </c>
      <c r="G490" s="48">
        <v>3.0999849909945976</v>
      </c>
      <c r="H490" s="48">
        <v>3.78080639576972</v>
      </c>
      <c r="I490" s="48">
        <v>6.959528721761576</v>
      </c>
    </row>
    <row r="491" spans="3:9" ht="12.75">
      <c r="C491" s="46" t="s">
        <v>39</v>
      </c>
      <c r="D491" s="47">
        <v>1655.7</v>
      </c>
      <c r="E491" s="48">
        <v>0.43</v>
      </c>
      <c r="F491" s="48">
        <v>3.058067809059062</v>
      </c>
      <c r="G491" s="48">
        <v>3.4088637953432643</v>
      </c>
      <c r="H491" s="48">
        <v>4.227125365899731</v>
      </c>
      <c r="I491" s="48">
        <v>7.0022942449995185</v>
      </c>
    </row>
    <row r="492" spans="3:9" ht="12.75">
      <c r="C492" s="46" t="s">
        <v>40</v>
      </c>
      <c r="D492" s="47">
        <v>1658.35</v>
      </c>
      <c r="E492" s="48">
        <v>0.16</v>
      </c>
      <c r="F492" s="48">
        <v>1.8079685677450996</v>
      </c>
      <c r="G492" s="48">
        <v>3.4813049121405815</v>
      </c>
      <c r="H492" s="48">
        <v>4.393944162915875</v>
      </c>
      <c r="I492" s="48">
        <v>6.1547817180898745</v>
      </c>
    </row>
    <row r="493" spans="3:9" ht="12.75">
      <c r="C493" s="46" t="s">
        <v>41</v>
      </c>
      <c r="D493" s="47">
        <v>1663.16</v>
      </c>
      <c r="E493" s="48">
        <v>0.29</v>
      </c>
      <c r="F493" s="48">
        <v>0.8825616731670927</v>
      </c>
      <c r="G493" s="48">
        <v>3.8332833882729123</v>
      </c>
      <c r="H493" s="48">
        <v>4.696736017122549</v>
      </c>
      <c r="I493" s="48">
        <v>5.47156410126326</v>
      </c>
    </row>
    <row r="494" spans="2:9" ht="12.75">
      <c r="B494" s="49"/>
      <c r="C494" s="50" t="s">
        <v>42</v>
      </c>
      <c r="D494" s="51">
        <v>1672.31</v>
      </c>
      <c r="E494" s="52">
        <v>0.55</v>
      </c>
      <c r="F494" s="52">
        <v>1.0032010629944965</v>
      </c>
      <c r="G494" s="52">
        <v>4.091947440821131</v>
      </c>
      <c r="H494" s="52">
        <v>5.272732995499041</v>
      </c>
      <c r="I494" s="52">
        <v>5.272732995499041</v>
      </c>
    </row>
    <row r="495" spans="2:9" ht="12.75">
      <c r="B495" s="30">
        <v>2001</v>
      </c>
      <c r="C495" s="46" t="s">
        <v>31</v>
      </c>
      <c r="D495" s="47">
        <v>1685.19</v>
      </c>
      <c r="E495" s="65">
        <v>0.77</v>
      </c>
      <c r="F495" s="57">
        <v>1.6184761962191319</v>
      </c>
      <c r="G495" s="70">
        <v>3.455706304868311</v>
      </c>
      <c r="H495" s="70">
        <v>0.7701921294496872</v>
      </c>
      <c r="I495" s="79">
        <v>5.440359395334871</v>
      </c>
    </row>
    <row r="496" spans="3:9" ht="12.75">
      <c r="C496" s="46" t="s">
        <v>32</v>
      </c>
      <c r="D496" s="47">
        <v>1693.45</v>
      </c>
      <c r="E496" s="65">
        <v>0.49</v>
      </c>
      <c r="F496" s="57">
        <v>1.8212318718583864</v>
      </c>
      <c r="G496" s="48">
        <v>2.7198670395060187</v>
      </c>
      <c r="H496" s="48">
        <v>1.2641196907271945</v>
      </c>
      <c r="I496" s="48">
        <v>5.9041675005003125</v>
      </c>
    </row>
    <row r="497" spans="3:9" ht="12.75">
      <c r="C497" s="46" t="s">
        <v>33</v>
      </c>
      <c r="D497" s="93">
        <v>1701.58</v>
      </c>
      <c r="E497" s="94">
        <v>0.48</v>
      </c>
      <c r="F497" s="81">
        <v>1.7502735736795172</v>
      </c>
      <c r="G497" s="81">
        <v>2.771033399770473</v>
      </c>
      <c r="H497" s="81">
        <v>1.7502735736795172</v>
      </c>
      <c r="I497" s="82">
        <v>6.274357949435405</v>
      </c>
    </row>
    <row r="498" spans="3:9" ht="12.75">
      <c r="C498" s="46" t="s">
        <v>34</v>
      </c>
      <c r="D498" s="47">
        <v>1715.87</v>
      </c>
      <c r="E498" s="48">
        <v>0.84</v>
      </c>
      <c r="F498" s="48">
        <v>1.820566226953635</v>
      </c>
      <c r="G498" s="48">
        <v>3.4685078541924153</v>
      </c>
      <c r="H498" s="48">
        <v>2.604780214194724</v>
      </c>
      <c r="I498" s="48">
        <v>7.070562100638966</v>
      </c>
    </row>
    <row r="499" spans="3:9" ht="12.75">
      <c r="C499" s="46" t="s">
        <v>35</v>
      </c>
      <c r="D499" s="47">
        <v>1725.65</v>
      </c>
      <c r="E499" s="48">
        <v>0.57</v>
      </c>
      <c r="F499" s="48">
        <v>1.9014437981635046</v>
      </c>
      <c r="G499" s="48">
        <v>3.757305370499542</v>
      </c>
      <c r="H499" s="48">
        <v>3.1896000143514236</v>
      </c>
      <c r="I499" s="48">
        <v>7.7346169213864835</v>
      </c>
    </row>
    <row r="500" spans="3:9" ht="12.75">
      <c r="C500" s="46" t="s">
        <v>36</v>
      </c>
      <c r="D500" s="47">
        <v>1736</v>
      </c>
      <c r="E500" s="48">
        <v>0.6</v>
      </c>
      <c r="F500" s="48">
        <v>2.0228258442153813</v>
      </c>
      <c r="G500" s="48">
        <v>3.8085044040877536</v>
      </c>
      <c r="H500" s="48">
        <v>3.8085044040877536</v>
      </c>
      <c r="I500" s="48">
        <v>8.056293843405516</v>
      </c>
    </row>
    <row r="501" spans="3:9" ht="12.75">
      <c r="C501" s="46" t="s">
        <v>37</v>
      </c>
      <c r="D501" s="47">
        <v>1755.27</v>
      </c>
      <c r="E501" s="48">
        <v>1.11</v>
      </c>
      <c r="F501" s="48">
        <v>2.296211251435132</v>
      </c>
      <c r="G501" s="48">
        <v>4.1585815249318925</v>
      </c>
      <c r="H501" s="48">
        <v>4.9608027219833595</v>
      </c>
      <c r="I501" s="48">
        <v>7.757996193750372</v>
      </c>
    </row>
    <row r="502" spans="3:9" ht="12.75">
      <c r="C502" s="46" t="s">
        <v>38</v>
      </c>
      <c r="D502" s="47">
        <v>1769.14</v>
      </c>
      <c r="E502" s="48">
        <v>0.79</v>
      </c>
      <c r="F502" s="48">
        <v>2.5202097760264275</v>
      </c>
      <c r="G502" s="48">
        <v>4.469573946676908</v>
      </c>
      <c r="H502" s="48">
        <v>5.790194401755655</v>
      </c>
      <c r="I502" s="48">
        <v>7.3110074547649395</v>
      </c>
    </row>
    <row r="503" spans="3:9" ht="12.75">
      <c r="C503" s="46" t="s">
        <v>39</v>
      </c>
      <c r="D503" s="47">
        <v>1776.92</v>
      </c>
      <c r="E503" s="48">
        <v>0.44</v>
      </c>
      <c r="F503" s="48">
        <v>2.3571428571428577</v>
      </c>
      <c r="G503" s="48">
        <v>4.42764959625761</v>
      </c>
      <c r="H503" s="48">
        <v>6.255419150755559</v>
      </c>
      <c r="I503" s="48">
        <v>7.3213746451651796</v>
      </c>
    </row>
    <row r="504" spans="3:9" ht="12.75">
      <c r="C504" s="46" t="s">
        <v>40</v>
      </c>
      <c r="D504" s="47">
        <v>1793.62</v>
      </c>
      <c r="E504" s="48">
        <v>0.94</v>
      </c>
      <c r="F504" s="48">
        <v>2.1848490545613997</v>
      </c>
      <c r="G504" s="48">
        <v>4.531229055814245</v>
      </c>
      <c r="H504" s="48">
        <v>7.254037827914672</v>
      </c>
      <c r="I504" s="48">
        <v>8.156902945699041</v>
      </c>
    </row>
    <row r="505" spans="3:9" ht="12.75">
      <c r="C505" s="46" t="s">
        <v>41</v>
      </c>
      <c r="D505" s="47">
        <v>1816.76</v>
      </c>
      <c r="E505" s="48">
        <v>1.29</v>
      </c>
      <c r="F505" s="48">
        <v>2.6917033134743473</v>
      </c>
      <c r="G505" s="48">
        <v>5.2797496595485605</v>
      </c>
      <c r="H505" s="48">
        <v>8.637752569798662</v>
      </c>
      <c r="I505" s="48">
        <v>9.235431347555245</v>
      </c>
    </row>
    <row r="506" spans="2:9" ht="12.75">
      <c r="B506" s="49"/>
      <c r="C506" s="50" t="s">
        <v>42</v>
      </c>
      <c r="D506" s="51">
        <v>1830.2</v>
      </c>
      <c r="E506" s="52">
        <v>0.74</v>
      </c>
      <c r="F506" s="52">
        <v>2.9984467505571377</v>
      </c>
      <c r="G506" s="52">
        <v>5.426267281106001</v>
      </c>
      <c r="H506" s="52">
        <v>9.441431313572245</v>
      </c>
      <c r="I506" s="52">
        <v>9.441431313572245</v>
      </c>
    </row>
    <row r="507" spans="2:9" ht="12.75">
      <c r="B507" s="30">
        <v>2002</v>
      </c>
      <c r="C507" s="46" t="s">
        <v>31</v>
      </c>
      <c r="D507" s="86">
        <v>1849.78</v>
      </c>
      <c r="E507" s="87">
        <v>1.07</v>
      </c>
      <c r="F507" s="88">
        <v>3.131098002921462</v>
      </c>
      <c r="G507" s="88">
        <v>5.384356822597103</v>
      </c>
      <c r="H507" s="88">
        <v>1.0698284340509234</v>
      </c>
      <c r="I507" s="89">
        <v>9.766851215589934</v>
      </c>
    </row>
    <row r="508" spans="3:9" ht="12.75">
      <c r="C508" s="46" t="s">
        <v>32</v>
      </c>
      <c r="D508" s="47">
        <v>1855.51</v>
      </c>
      <c r="E508" s="65">
        <v>0.31</v>
      </c>
      <c r="F508" s="57">
        <v>2.1329179418305033</v>
      </c>
      <c r="G508" s="48">
        <v>4.882033078218795</v>
      </c>
      <c r="H508" s="48">
        <v>1.3829089716970833</v>
      </c>
      <c r="I508" s="48">
        <v>9.569813103427904</v>
      </c>
    </row>
    <row r="509" spans="3:9" ht="12.75">
      <c r="C509" s="46" t="s">
        <v>33</v>
      </c>
      <c r="D509" s="93">
        <v>1867.01</v>
      </c>
      <c r="E509" s="94">
        <v>0.62</v>
      </c>
      <c r="F509" s="81">
        <v>2.01125560048081</v>
      </c>
      <c r="G509" s="81">
        <v>5.070008779235979</v>
      </c>
      <c r="H509" s="81">
        <v>2.01125560048081</v>
      </c>
      <c r="I509" s="82">
        <v>9.722140598737639</v>
      </c>
    </row>
    <row r="510" spans="3:9" ht="12.75">
      <c r="C510" s="46" t="s">
        <v>34</v>
      </c>
      <c r="D510" s="47">
        <v>1879.71</v>
      </c>
      <c r="E510" s="48">
        <v>0.68</v>
      </c>
      <c r="F510" s="48">
        <v>1.6180302522462275</v>
      </c>
      <c r="G510" s="48">
        <v>4.799790368082424</v>
      </c>
      <c r="H510" s="48">
        <v>2.705168834007221</v>
      </c>
      <c r="I510" s="48">
        <v>9.548508919673404</v>
      </c>
    </row>
    <row r="511" spans="3:9" ht="12.75">
      <c r="C511" s="46" t="s">
        <v>35</v>
      </c>
      <c r="D511" s="47">
        <v>1881.4</v>
      </c>
      <c r="E511" s="48">
        <v>0.09</v>
      </c>
      <c r="F511" s="48">
        <v>1.3953037170373772</v>
      </c>
      <c r="G511" s="48">
        <v>3.5579823421916013</v>
      </c>
      <c r="H511" s="48">
        <v>2.7975084690197827</v>
      </c>
      <c r="I511" s="48">
        <v>9.025584562338818</v>
      </c>
    </row>
    <row r="512" spans="3:9" ht="12.75">
      <c r="C512" s="46" t="s">
        <v>36</v>
      </c>
      <c r="D512" s="47">
        <v>1892.88</v>
      </c>
      <c r="E512" s="48">
        <v>0.61</v>
      </c>
      <c r="F512" s="48">
        <v>1.385637998725242</v>
      </c>
      <c r="G512" s="48">
        <v>3.424762321057817</v>
      </c>
      <c r="H512" s="48">
        <v>3.424762321057817</v>
      </c>
      <c r="I512" s="48">
        <v>9.036866359447004</v>
      </c>
    </row>
    <row r="513" spans="3:9" ht="12.75">
      <c r="C513" s="46" t="s">
        <v>37</v>
      </c>
      <c r="D513" s="86">
        <v>1914.65</v>
      </c>
      <c r="E513" s="90">
        <v>1.15</v>
      </c>
      <c r="F513" s="87">
        <v>1.858797367679066</v>
      </c>
      <c r="G513" s="88">
        <v>3.5069035236622748</v>
      </c>
      <c r="H513" s="88">
        <v>4.6142498087640815</v>
      </c>
      <c r="I513" s="89">
        <v>9.080084545397572</v>
      </c>
    </row>
    <row r="514" spans="3:9" ht="12.75">
      <c r="C514" s="46" t="s">
        <v>38</v>
      </c>
      <c r="D514" s="47">
        <v>1931.12</v>
      </c>
      <c r="E514" s="48">
        <v>0.86</v>
      </c>
      <c r="F514" s="48">
        <v>2.64271287339215</v>
      </c>
      <c r="G514" s="48">
        <v>4.074890461382585</v>
      </c>
      <c r="H514" s="48">
        <v>5.514151458856942</v>
      </c>
      <c r="I514" s="48">
        <v>9.15586103982724</v>
      </c>
    </row>
    <row r="515" spans="3:9" ht="12.75">
      <c r="C515" s="46" t="s">
        <v>39</v>
      </c>
      <c r="D515" s="47">
        <v>1947.15</v>
      </c>
      <c r="E515" s="48">
        <v>0.83</v>
      </c>
      <c r="F515" s="48">
        <v>2.8670597185241453</v>
      </c>
      <c r="G515" s="48">
        <v>4.292424786155413</v>
      </c>
      <c r="H515" s="48">
        <v>6.390012020544211</v>
      </c>
      <c r="I515" s="48">
        <v>9.580059878891568</v>
      </c>
    </row>
    <row r="516" spans="3:9" ht="12.75">
      <c r="C516" s="46" t="s">
        <v>40</v>
      </c>
      <c r="D516" s="47">
        <v>1977.72</v>
      </c>
      <c r="E516" s="48">
        <v>1.57</v>
      </c>
      <c r="F516" s="48">
        <v>3.294074635050781</v>
      </c>
      <c r="G516" s="48">
        <v>5.214102175335555</v>
      </c>
      <c r="H516" s="48">
        <v>8.060321276363247</v>
      </c>
      <c r="I516" s="48">
        <v>10.264158517411715</v>
      </c>
    </row>
    <row r="517" spans="3:9" ht="12.75">
      <c r="C517" s="46" t="s">
        <v>41</v>
      </c>
      <c r="D517" s="47">
        <v>2044.76</v>
      </c>
      <c r="E517" s="48">
        <v>3.39</v>
      </c>
      <c r="F517" s="48">
        <v>5.884667964704415</v>
      </c>
      <c r="G517" s="48">
        <v>8.682895715956196</v>
      </c>
      <c r="H517" s="48">
        <v>11.72330892798601</v>
      </c>
      <c r="I517" s="48">
        <v>12.549813954512423</v>
      </c>
    </row>
    <row r="518" spans="3:9" ht="12.75">
      <c r="C518" s="46" t="s">
        <v>42</v>
      </c>
      <c r="D518" s="47">
        <v>2099.97</v>
      </c>
      <c r="E518" s="48">
        <v>2.7</v>
      </c>
      <c r="F518" s="48">
        <v>7.84839380633231</v>
      </c>
      <c r="G518" s="48">
        <v>10.940471662228957</v>
      </c>
      <c r="H518" s="48">
        <v>14.739919134520797</v>
      </c>
      <c r="I518" s="48">
        <v>14.739919134520797</v>
      </c>
    </row>
    <row r="519" spans="2:9" ht="12.75">
      <c r="B519" s="54"/>
      <c r="C519" s="55"/>
      <c r="D519" s="56"/>
      <c r="E519" s="57"/>
      <c r="F519" s="57"/>
      <c r="G519" s="57"/>
      <c r="H519" s="57"/>
      <c r="I519" s="58"/>
    </row>
    <row r="520" spans="3:9" ht="12.75">
      <c r="C520" s="60"/>
      <c r="D520" s="61"/>
      <c r="E520" s="58"/>
      <c r="F520" s="58"/>
      <c r="G520" s="58"/>
      <c r="H520" s="58"/>
      <c r="I520" s="58"/>
    </row>
    <row r="521" spans="3:9" ht="12.75">
      <c r="C521" s="60"/>
      <c r="D521" s="61"/>
      <c r="E521" s="58"/>
      <c r="F521" s="58"/>
      <c r="G521" s="58"/>
      <c r="H521" s="58"/>
      <c r="I521" s="58"/>
    </row>
    <row r="522" spans="3:8" ht="12.75">
      <c r="C522" s="34" t="s">
        <v>74</v>
      </c>
      <c r="D522" s="34"/>
      <c r="E522" s="34"/>
      <c r="F522" s="34"/>
      <c r="G522" s="34"/>
      <c r="H522" s="34"/>
    </row>
    <row r="523" spans="4:8" ht="12.75">
      <c r="D523" s="34" t="s">
        <v>18</v>
      </c>
      <c r="E523" s="34"/>
      <c r="F523" s="34"/>
      <c r="G523" s="34"/>
      <c r="H523" s="34"/>
    </row>
    <row r="524" spans="2:9" ht="13.5" thickBot="1">
      <c r="B524" s="35"/>
      <c r="C524" s="35"/>
      <c r="D524" s="35"/>
      <c r="E524" s="35"/>
      <c r="F524" s="35"/>
      <c r="G524" s="35"/>
      <c r="H524" s="35"/>
      <c r="I524" s="36" t="s">
        <v>43</v>
      </c>
    </row>
    <row r="525" spans="2:9" ht="12.75">
      <c r="B525" s="37"/>
      <c r="C525" s="37"/>
      <c r="D525" s="34"/>
      <c r="E525" s="38"/>
      <c r="F525" s="34"/>
      <c r="G525" s="34" t="s">
        <v>20</v>
      </c>
      <c r="H525" s="34"/>
      <c r="I525" s="34"/>
    </row>
    <row r="526" spans="2:9" ht="12.75" customHeight="1">
      <c r="B526" s="30" t="s">
        <v>21</v>
      </c>
      <c r="C526" s="39" t="s">
        <v>22</v>
      </c>
      <c r="D526" s="39" t="s">
        <v>23</v>
      </c>
      <c r="E526" s="40" t="s">
        <v>24</v>
      </c>
      <c r="F526" s="41"/>
      <c r="G526" s="41"/>
      <c r="H526" s="41"/>
      <c r="I526" s="41"/>
    </row>
    <row r="527" spans="2:9" ht="13.5" thickBot="1">
      <c r="B527" s="42"/>
      <c r="C527" s="43"/>
      <c r="D527" s="43" t="s">
        <v>25</v>
      </c>
      <c r="E527" s="43" t="s">
        <v>26</v>
      </c>
      <c r="F527" s="43" t="s">
        <v>27</v>
      </c>
      <c r="G527" s="43" t="s">
        <v>28</v>
      </c>
      <c r="H527" s="43" t="s">
        <v>29</v>
      </c>
      <c r="I527" s="44" t="s">
        <v>30</v>
      </c>
    </row>
    <row r="528" spans="3:9" ht="7.5" customHeight="1">
      <c r="C528" s="46"/>
      <c r="D528" s="47"/>
      <c r="E528" s="48"/>
      <c r="F528" s="48"/>
      <c r="G528" s="48"/>
      <c r="H528" s="48"/>
      <c r="I528" s="48"/>
    </row>
    <row r="529" spans="2:9" ht="12.75">
      <c r="B529" s="30">
        <v>2003</v>
      </c>
      <c r="C529" s="46" t="s">
        <v>31</v>
      </c>
      <c r="D529" s="86">
        <v>2151.84</v>
      </c>
      <c r="E529" s="87">
        <v>2.47</v>
      </c>
      <c r="F529" s="88">
        <v>8.8</v>
      </c>
      <c r="G529" s="88">
        <v>12.39</v>
      </c>
      <c r="H529" s="88">
        <v>2.47</v>
      </c>
      <c r="I529" s="89">
        <v>16.33</v>
      </c>
    </row>
    <row r="530" spans="3:9" ht="12.75">
      <c r="C530" s="46" t="s">
        <v>32</v>
      </c>
      <c r="D530" s="47">
        <v>2183.26</v>
      </c>
      <c r="E530" s="65">
        <v>1.46</v>
      </c>
      <c r="F530" s="57">
        <v>6.773411060466761</v>
      </c>
      <c r="G530" s="48">
        <v>13.056671775964235</v>
      </c>
      <c r="H530" s="48">
        <v>3.9662471368638874</v>
      </c>
      <c r="I530" s="48">
        <v>17.663607310119602</v>
      </c>
    </row>
    <row r="531" spans="3:9" ht="12.75">
      <c r="C531" s="46" t="s">
        <v>33</v>
      </c>
      <c r="D531" s="93">
        <v>2213.17</v>
      </c>
      <c r="E531" s="94">
        <v>1.37</v>
      </c>
      <c r="F531" s="81">
        <v>5.3905531983790445</v>
      </c>
      <c r="G531" s="81">
        <v>13.662018848059976</v>
      </c>
      <c r="H531" s="81">
        <v>5.3905531983790445</v>
      </c>
      <c r="I531" s="82">
        <v>18.540875517538737</v>
      </c>
    </row>
    <row r="532" spans="3:9" ht="12.75">
      <c r="C532" s="46" t="s">
        <v>34</v>
      </c>
      <c r="D532" s="47">
        <v>2243.71</v>
      </c>
      <c r="E532" s="48">
        <v>1.38</v>
      </c>
      <c r="F532" s="48">
        <v>4.26936946984906</v>
      </c>
      <c r="G532" s="48">
        <v>13.449325485913066</v>
      </c>
      <c r="H532" s="48">
        <v>6.844859688471749</v>
      </c>
      <c r="I532" s="48">
        <v>19.364689233977582</v>
      </c>
    </row>
    <row r="533" spans="3:9" ht="12.75">
      <c r="C533" s="46" t="s">
        <v>35</v>
      </c>
      <c r="D533" s="47">
        <v>2265.92</v>
      </c>
      <c r="E533" s="48">
        <v>0.99</v>
      </c>
      <c r="F533" s="48">
        <v>3.79</v>
      </c>
      <c r="G533" s="48">
        <v>10.82</v>
      </c>
      <c r="H533" s="48">
        <v>7.9</v>
      </c>
      <c r="I533" s="48">
        <v>20.44</v>
      </c>
    </row>
    <row r="534" spans="3:9" ht="12.75">
      <c r="C534" s="46" t="s">
        <v>36</v>
      </c>
      <c r="D534" s="47">
        <v>2264.56</v>
      </c>
      <c r="E534" s="48">
        <v>-0.06</v>
      </c>
      <c r="F534" s="48">
        <v>2.3220087024494296</v>
      </c>
      <c r="G534" s="48">
        <v>7.837731015204996</v>
      </c>
      <c r="H534" s="48">
        <v>7.837731015204996</v>
      </c>
      <c r="I534" s="48">
        <v>19.635687418114188</v>
      </c>
    </row>
    <row r="535" spans="3:9" ht="12.75">
      <c r="C535" s="46" t="s">
        <v>37</v>
      </c>
      <c r="D535" s="77">
        <v>2265.47</v>
      </c>
      <c r="E535" s="78">
        <v>0.04</v>
      </c>
      <c r="F535" s="70">
        <v>0.969822303238832</v>
      </c>
      <c r="G535" s="70">
        <v>5.28059707041415</v>
      </c>
      <c r="H535" s="70">
        <v>7.881064967594775</v>
      </c>
      <c r="I535" s="79">
        <v>18.322931084010108</v>
      </c>
    </row>
    <row r="536" spans="3:9" ht="12.75">
      <c r="C536" s="46" t="s">
        <v>38</v>
      </c>
      <c r="D536" s="47">
        <v>2269.55</v>
      </c>
      <c r="E536" s="48">
        <v>0.18</v>
      </c>
      <c r="F536" s="48">
        <v>0.16019983053241482</v>
      </c>
      <c r="G536" s="48">
        <v>3.952346491027181</v>
      </c>
      <c r="H536" s="48">
        <v>8.075353457430356</v>
      </c>
      <c r="I536" s="48">
        <v>17.52506317577367</v>
      </c>
    </row>
    <row r="537" spans="3:9" ht="12.75">
      <c r="C537" s="63" t="s">
        <v>39</v>
      </c>
      <c r="D537" s="69">
        <v>2288.16</v>
      </c>
      <c r="E537" s="70">
        <v>0.82</v>
      </c>
      <c r="F537" s="70">
        <v>1.0421450524605191</v>
      </c>
      <c r="G537" s="70">
        <v>3.3883524537202225</v>
      </c>
      <c r="H537" s="70">
        <v>8.96155659366562</v>
      </c>
      <c r="I537" s="79">
        <v>17.513288652646164</v>
      </c>
    </row>
    <row r="538" spans="3:9" ht="12.75">
      <c r="C538" s="46" t="s">
        <v>40</v>
      </c>
      <c r="D538" s="47">
        <v>2297.08</v>
      </c>
      <c r="E538" s="48">
        <v>0.39</v>
      </c>
      <c r="F538" s="48">
        <v>1.3952954574547594</v>
      </c>
      <c r="G538" s="48">
        <v>2.378649647236042</v>
      </c>
      <c r="H538" s="48">
        <v>9.386324566541425</v>
      </c>
      <c r="I538" s="48">
        <v>16.14788746637541</v>
      </c>
    </row>
    <row r="539" spans="3:9" ht="12.75">
      <c r="C539" s="46" t="s">
        <v>41</v>
      </c>
      <c r="D539" s="47">
        <v>2305.58</v>
      </c>
      <c r="E539" s="48">
        <v>0.37</v>
      </c>
      <c r="F539" s="48">
        <v>1.5875393800532933</v>
      </c>
      <c r="G539" s="48">
        <v>1.7502824459822097</v>
      </c>
      <c r="H539" s="48">
        <v>9.791092253698874</v>
      </c>
      <c r="I539" s="48">
        <v>12.755531211486915</v>
      </c>
    </row>
    <row r="540" spans="2:9" ht="12.75">
      <c r="B540" s="49"/>
      <c r="C540" s="95" t="s">
        <v>42</v>
      </c>
      <c r="D540" s="126">
        <v>2318.03</v>
      </c>
      <c r="E540" s="127">
        <v>0.54</v>
      </c>
      <c r="F540" s="127">
        <v>1.3054157051954451</v>
      </c>
      <c r="G540" s="127">
        <v>2.3611650828417208</v>
      </c>
      <c r="H540" s="127">
        <v>10.383957866064764</v>
      </c>
      <c r="I540" s="128">
        <v>10.383957866064764</v>
      </c>
    </row>
    <row r="541" spans="2:9" ht="12.75">
      <c r="B541" s="37">
        <v>2004</v>
      </c>
      <c r="C541" s="55" t="s">
        <v>31</v>
      </c>
      <c r="D541" s="69">
        <v>2337.27</v>
      </c>
      <c r="E541" s="70">
        <v>0.83</v>
      </c>
      <c r="F541" s="70">
        <v>1.7496125515872318</v>
      </c>
      <c r="G541" s="70">
        <v>3.1693202734973447</v>
      </c>
      <c r="H541" s="70">
        <v>0.8300151421681168</v>
      </c>
      <c r="I541" s="79">
        <v>8.61727637742582</v>
      </c>
    </row>
    <row r="542" spans="2:9" ht="12.75">
      <c r="B542" s="37"/>
      <c r="C542" s="55" t="s">
        <v>32</v>
      </c>
      <c r="D542" s="69">
        <v>2346.39</v>
      </c>
      <c r="E542" s="70">
        <v>0.39</v>
      </c>
      <c r="F542" s="70">
        <v>1.7700535223240887</v>
      </c>
      <c r="G542" s="70">
        <v>3.385693199092321</v>
      </c>
      <c r="H542" s="70">
        <v>1.2234526731750517</v>
      </c>
      <c r="I542" s="79">
        <v>7.471854016470769</v>
      </c>
    </row>
    <row r="543" spans="2:9" ht="12.75">
      <c r="B543" s="37"/>
      <c r="C543" s="55" t="s">
        <v>33</v>
      </c>
      <c r="D543" s="69">
        <v>2359.76</v>
      </c>
      <c r="E543" s="70">
        <v>0.57</v>
      </c>
      <c r="F543" s="70">
        <v>1.8002355448376361</v>
      </c>
      <c r="G543" s="70">
        <v>3.129151807565922</v>
      </c>
      <c r="H543" s="70">
        <v>1.8002355448376361</v>
      </c>
      <c r="I543" s="79">
        <v>6.62353095333843</v>
      </c>
    </row>
    <row r="544" spans="2:9" ht="12.75">
      <c r="B544" s="37"/>
      <c r="C544" s="55" t="s">
        <v>34</v>
      </c>
      <c r="D544" s="69">
        <v>2369.43</v>
      </c>
      <c r="E544" s="70">
        <v>0.41</v>
      </c>
      <c r="F544" s="70">
        <v>1.3759642660026383</v>
      </c>
      <c r="G544" s="70">
        <v>3.1496508610932006</v>
      </c>
      <c r="H544" s="70">
        <v>2.2174001199294135</v>
      </c>
      <c r="I544" s="79">
        <v>5.603219667425807</v>
      </c>
    </row>
    <row r="545" spans="2:9" ht="12.75">
      <c r="B545" s="37"/>
      <c r="C545" s="55" t="s">
        <v>35</v>
      </c>
      <c r="D545" s="69">
        <v>2378.91</v>
      </c>
      <c r="E545" s="70">
        <v>0.4</v>
      </c>
      <c r="F545" s="70">
        <v>1.3859588559446578</v>
      </c>
      <c r="G545" s="70">
        <v>3.180544591816381</v>
      </c>
      <c r="H545" s="70">
        <v>2.6263680797918854</v>
      </c>
      <c r="I545" s="79">
        <v>4.986495551475767</v>
      </c>
    </row>
    <row r="546" spans="2:9" ht="12.75">
      <c r="B546" s="37"/>
      <c r="C546" s="55" t="s">
        <v>36</v>
      </c>
      <c r="D546" s="69">
        <v>2390.8</v>
      </c>
      <c r="E546" s="70">
        <v>0.5</v>
      </c>
      <c r="F546" s="70">
        <v>1.315388005559881</v>
      </c>
      <c r="G546" s="70">
        <v>3.1393036328261514</v>
      </c>
      <c r="H546" s="70">
        <v>3.1393036328261514</v>
      </c>
      <c r="I546" s="79">
        <v>5.574592856890526</v>
      </c>
    </row>
    <row r="547" spans="2:9" ht="12.75">
      <c r="B547" s="37"/>
      <c r="C547" s="55" t="s">
        <v>37</v>
      </c>
      <c r="D547" s="69">
        <v>2408.25</v>
      </c>
      <c r="E547" s="70">
        <v>0.73</v>
      </c>
      <c r="F547" s="70">
        <v>1.6383687215912657</v>
      </c>
      <c r="G547" s="70">
        <v>3.0368763557483636</v>
      </c>
      <c r="H547" s="70">
        <v>3.892098031518132</v>
      </c>
      <c r="I547" s="79">
        <v>6.302444967269505</v>
      </c>
    </row>
    <row r="548" spans="2:9" ht="12.75">
      <c r="B548" s="37"/>
      <c r="C548" s="55" t="s">
        <v>38</v>
      </c>
      <c r="D548" s="69">
        <v>2420.29</v>
      </c>
      <c r="E548" s="70">
        <v>0.5</v>
      </c>
      <c r="F548" s="70">
        <v>1.739452102013117</v>
      </c>
      <c r="G548" s="70">
        <v>3.149519048410543</v>
      </c>
      <c r="H548" s="70">
        <v>4.411504596575533</v>
      </c>
      <c r="I548" s="79">
        <v>6.641845299729021</v>
      </c>
    </row>
    <row r="549" spans="2:9" ht="12.75">
      <c r="B549" s="37"/>
      <c r="C549" s="55" t="s">
        <v>39</v>
      </c>
      <c r="D549" s="69">
        <v>2424.4</v>
      </c>
      <c r="E549" s="70">
        <v>0.17</v>
      </c>
      <c r="F549" s="70">
        <v>1.4053873180525311</v>
      </c>
      <c r="G549" s="70">
        <v>2.739261619825739</v>
      </c>
      <c r="H549" s="70">
        <v>4.588810326009574</v>
      </c>
      <c r="I549" s="79">
        <v>5.954129081882398</v>
      </c>
    </row>
    <row r="550" spans="2:9" ht="12.75">
      <c r="B550" s="37"/>
      <c r="C550" s="55" t="s">
        <v>40</v>
      </c>
      <c r="D550" s="69">
        <v>2428.52</v>
      </c>
      <c r="E550" s="70">
        <v>0.17</v>
      </c>
      <c r="F550" s="70">
        <v>0.8416900238762626</v>
      </c>
      <c r="G550" s="70">
        <v>2.4938487315514735</v>
      </c>
      <c r="H550" s="70">
        <v>4.766547456245163</v>
      </c>
      <c r="I550" s="79">
        <v>5.722047120692353</v>
      </c>
    </row>
    <row r="551" spans="2:9" ht="12.75">
      <c r="B551" s="37"/>
      <c r="C551" s="55" t="s">
        <v>41</v>
      </c>
      <c r="D551" s="99">
        <v>2439.21</v>
      </c>
      <c r="E551" s="88">
        <v>0.44</v>
      </c>
      <c r="F551" s="88">
        <v>0.7817245040883547</v>
      </c>
      <c r="G551" s="88">
        <v>2.5347743294197755</v>
      </c>
      <c r="H551" s="88">
        <v>5.227714913094306</v>
      </c>
      <c r="I551" s="89">
        <v>5.795938549085267</v>
      </c>
    </row>
    <row r="552" spans="2:9" ht="12.75">
      <c r="B552" s="100"/>
      <c r="C552" s="105" t="s">
        <v>42</v>
      </c>
      <c r="D552" s="101">
        <v>2460.19</v>
      </c>
      <c r="E552" s="102">
        <v>0.86</v>
      </c>
      <c r="F552" s="102">
        <v>1.4762415442996168</v>
      </c>
      <c r="G552" s="102">
        <v>2.9023757737995703</v>
      </c>
      <c r="H552" s="102">
        <v>6.132793794730862</v>
      </c>
      <c r="I552" s="103">
        <v>6.132793794730862</v>
      </c>
    </row>
    <row r="553" spans="2:9" ht="12.75">
      <c r="B553" s="37">
        <v>2005</v>
      </c>
      <c r="C553" s="55" t="s">
        <v>31</v>
      </c>
      <c r="D553" s="99">
        <v>2474.21</v>
      </c>
      <c r="E553" s="88">
        <v>0.57</v>
      </c>
      <c r="F553" s="88">
        <v>1.88</v>
      </c>
      <c r="G553" s="88">
        <v>2.74</v>
      </c>
      <c r="H553" s="88">
        <v>0.57</v>
      </c>
      <c r="I553" s="89">
        <v>5.86</v>
      </c>
    </row>
    <row r="554" spans="2:9" ht="12.75">
      <c r="B554" s="37"/>
      <c r="C554" s="55" t="s">
        <v>32</v>
      </c>
      <c r="D554" s="104" t="s">
        <v>76</v>
      </c>
      <c r="E554" s="88">
        <v>0.44</v>
      </c>
      <c r="F554" s="88">
        <v>1.8813468295062696</v>
      </c>
      <c r="G554" s="88">
        <v>2.677778282767762</v>
      </c>
      <c r="H554" s="88">
        <v>1.0125234229876545</v>
      </c>
      <c r="I554" s="89">
        <v>5.911634468268279</v>
      </c>
    </row>
    <row r="555" spans="2:9" ht="12.75">
      <c r="B555" s="37"/>
      <c r="C555" s="55" t="s">
        <v>33</v>
      </c>
      <c r="D555" s="104" t="s">
        <v>77</v>
      </c>
      <c r="E555" s="88">
        <v>0.73</v>
      </c>
      <c r="F555" s="88">
        <v>1.749864847836946</v>
      </c>
      <c r="G555" s="88">
        <v>3.2519386239894255</v>
      </c>
      <c r="H555" s="88">
        <v>1.749864847836946</v>
      </c>
      <c r="I555" s="89">
        <v>6.080279350442397</v>
      </c>
    </row>
    <row r="556" spans="2:9" ht="12.75">
      <c r="B556" s="37"/>
      <c r="C556" s="63" t="s">
        <v>34</v>
      </c>
      <c r="D556" s="104" t="s">
        <v>78</v>
      </c>
      <c r="E556" s="88">
        <v>0.91</v>
      </c>
      <c r="F556" s="88">
        <v>2.0940017217616846</v>
      </c>
      <c r="G556" s="88">
        <v>4.014790901454379</v>
      </c>
      <c r="H556" s="88">
        <v>2.675809591942091</v>
      </c>
      <c r="I556" s="89">
        <v>6.608762444976235</v>
      </c>
    </row>
    <row r="557" spans="2:9" ht="12.75">
      <c r="B557" s="37"/>
      <c r="C557" s="63" t="s">
        <v>35</v>
      </c>
      <c r="D557" s="104" t="s">
        <v>79</v>
      </c>
      <c r="E557" s="88">
        <v>0.7</v>
      </c>
      <c r="F557" s="88">
        <v>2.3580540018510288</v>
      </c>
      <c r="G557" s="88">
        <v>4.283764005559165</v>
      </c>
      <c r="H557" s="88">
        <v>3.394453273934128</v>
      </c>
      <c r="I557" s="89">
        <v>6.9271220853247994</v>
      </c>
    </row>
    <row r="558" spans="2:9" ht="12.75">
      <c r="B558" s="37"/>
      <c r="C558" s="63" t="s">
        <v>36</v>
      </c>
      <c r="D558" s="104" t="s">
        <v>80</v>
      </c>
      <c r="E558" s="88">
        <v>-0.11</v>
      </c>
      <c r="F558" s="88">
        <v>1.5044502324986997</v>
      </c>
      <c r="G558" s="88">
        <v>3.2806409261073366</v>
      </c>
      <c r="H558" s="88">
        <v>3.2806409261073366</v>
      </c>
      <c r="I558" s="89">
        <v>6.278233227371577</v>
      </c>
    </row>
    <row r="559" spans="2:9" ht="12.75">
      <c r="B559" s="37"/>
      <c r="C559" s="55" t="s">
        <v>37</v>
      </c>
      <c r="D559" s="99">
        <v>2541.66</v>
      </c>
      <c r="E559" s="88">
        <v>0.03</v>
      </c>
      <c r="F559" s="88">
        <v>0.62</v>
      </c>
      <c r="G559" s="88">
        <v>2.73</v>
      </c>
      <c r="H559" s="88">
        <v>3.31</v>
      </c>
      <c r="I559" s="89">
        <v>5.54</v>
      </c>
    </row>
    <row r="560" spans="2:9" ht="12.75">
      <c r="B560" s="37"/>
      <c r="C560" s="55" t="s">
        <v>38</v>
      </c>
      <c r="D560" s="99">
        <v>2541.66</v>
      </c>
      <c r="E560" s="88">
        <v>0</v>
      </c>
      <c r="F560" s="88">
        <v>-0.08019813657270669</v>
      </c>
      <c r="G560" s="88">
        <v>2.2759647499094537</v>
      </c>
      <c r="H560" s="88">
        <v>3.311532849088894</v>
      </c>
      <c r="I560" s="89">
        <v>5.014688322473759</v>
      </c>
    </row>
    <row r="561" spans="2:9" ht="12.75">
      <c r="B561" s="37"/>
      <c r="C561" s="55" t="s">
        <v>39</v>
      </c>
      <c r="D561" s="99">
        <v>2545.47</v>
      </c>
      <c r="E561" s="88">
        <v>0.15</v>
      </c>
      <c r="F561" s="88">
        <v>0.17985753079616806</v>
      </c>
      <c r="G561" s="88">
        <v>1.687013630335077</v>
      </c>
      <c r="H561" s="88">
        <v>3.466398936667492</v>
      </c>
      <c r="I561" s="89">
        <v>4.993812902161343</v>
      </c>
    </row>
    <row r="562" spans="2:9" ht="12.75">
      <c r="B562" s="37"/>
      <c r="C562" s="55" t="s">
        <v>40</v>
      </c>
      <c r="D562" s="99">
        <v>2560.23</v>
      </c>
      <c r="E562" s="88">
        <v>0.58</v>
      </c>
      <c r="F562" s="88">
        <v>0.7306248672127813</v>
      </c>
      <c r="G562" s="88">
        <v>1.354304399806816</v>
      </c>
      <c r="H562" s="88">
        <v>4.06635259878303</v>
      </c>
      <c r="I562" s="89">
        <v>5.423467791082626</v>
      </c>
    </row>
    <row r="563" spans="2:9" ht="12.75">
      <c r="B563" s="37"/>
      <c r="C563" s="55" t="s">
        <v>41</v>
      </c>
      <c r="D563" s="99">
        <v>2574.05</v>
      </c>
      <c r="E563" s="88">
        <v>0.54</v>
      </c>
      <c r="F563" s="88">
        <v>1.2743639983318067</v>
      </c>
      <c r="G563" s="88">
        <v>1.193143845579292</v>
      </c>
      <c r="H563" s="88">
        <v>4.628097829842415</v>
      </c>
      <c r="I563" s="89">
        <v>5.528019317729926</v>
      </c>
    </row>
    <row r="564" spans="2:9" ht="12.75">
      <c r="B564" s="100"/>
      <c r="C564" s="105" t="s">
        <v>42</v>
      </c>
      <c r="D564" s="101">
        <v>2584.35</v>
      </c>
      <c r="E564" s="102">
        <v>0.4</v>
      </c>
      <c r="F564" s="102">
        <v>1.5274192978114165</v>
      </c>
      <c r="G564" s="102">
        <v>1.7100240072415174</v>
      </c>
      <c r="H564" s="102">
        <v>5.046764680776672</v>
      </c>
      <c r="I564" s="103">
        <v>5.046764680776672</v>
      </c>
    </row>
    <row r="565" spans="2:10" ht="12.75">
      <c r="B565" s="37">
        <v>2006</v>
      </c>
      <c r="C565" s="55" t="s">
        <v>31</v>
      </c>
      <c r="D565" s="99">
        <v>2594.17</v>
      </c>
      <c r="E565" s="88">
        <v>0.38</v>
      </c>
      <c r="F565" s="88">
        <v>1.3256621475414399</v>
      </c>
      <c r="G565" s="88">
        <v>2.065972632059365</v>
      </c>
      <c r="H565" s="88">
        <v>0.3799794919418842</v>
      </c>
      <c r="I565" s="89">
        <v>4.848416262160438</v>
      </c>
      <c r="J565" s="59"/>
    </row>
    <row r="566" spans="2:10" ht="12.75">
      <c r="B566" s="37"/>
      <c r="C566" s="55" t="s">
        <v>32</v>
      </c>
      <c r="D566" s="99">
        <v>2600.14</v>
      </c>
      <c r="E566" s="88">
        <v>0.23</v>
      </c>
      <c r="F566" s="88">
        <v>1.0135778248285598</v>
      </c>
      <c r="G566" s="88">
        <v>2.300858494055058</v>
      </c>
      <c r="H566" s="88">
        <v>0.6109853541509391</v>
      </c>
      <c r="I566" s="89">
        <v>4.629189972234515</v>
      </c>
      <c r="J566" s="59"/>
    </row>
    <row r="567" spans="2:10" ht="12.75">
      <c r="B567" s="37"/>
      <c r="C567" s="55" t="s">
        <v>33</v>
      </c>
      <c r="D567" s="99">
        <v>2607.16</v>
      </c>
      <c r="E567" s="88">
        <v>0.27</v>
      </c>
      <c r="F567" s="88">
        <v>0.8826203881053152</v>
      </c>
      <c r="G567" s="88">
        <v>2.4235210000510765</v>
      </c>
      <c r="H567" s="88">
        <v>0.8826203881053152</v>
      </c>
      <c r="I567" s="89">
        <v>4.1514197599910485</v>
      </c>
      <c r="J567" s="59"/>
    </row>
    <row r="568" spans="2:9" ht="12.75">
      <c r="B568" s="37"/>
      <c r="C568" s="63" t="s">
        <v>34</v>
      </c>
      <c r="D568" s="104" t="s">
        <v>81</v>
      </c>
      <c r="E568" s="88">
        <v>0.12</v>
      </c>
      <c r="F568" s="88">
        <v>0.621393355100075</v>
      </c>
      <c r="G568" s="88">
        <v>1.9552930791374212</v>
      </c>
      <c r="H568" s="88">
        <v>1.0037340143556506</v>
      </c>
      <c r="I568" s="89">
        <v>3.336078099144113</v>
      </c>
    </row>
    <row r="569" spans="2:9" ht="12.75">
      <c r="B569" s="37"/>
      <c r="C569" s="63" t="s">
        <v>35</v>
      </c>
      <c r="D569" s="104" t="s">
        <v>82</v>
      </c>
      <c r="E569" s="88">
        <v>0.13</v>
      </c>
      <c r="F569" s="88">
        <v>0.5207411908589421</v>
      </c>
      <c r="G569" s="88">
        <v>1.5395971329228209</v>
      </c>
      <c r="H569" s="88">
        <v>1.1349081974190822</v>
      </c>
      <c r="I569" s="89">
        <v>2.7511105869402863</v>
      </c>
    </row>
    <row r="570" spans="2:9" ht="12.75">
      <c r="B570" s="37"/>
      <c r="C570" s="63" t="s">
        <v>36</v>
      </c>
      <c r="D570" s="104" t="s">
        <v>83</v>
      </c>
      <c r="E570" s="88">
        <v>-0.07</v>
      </c>
      <c r="F570" s="88">
        <v>0.17988922812561814</v>
      </c>
      <c r="G570" s="88">
        <v>1.0640973552343835</v>
      </c>
      <c r="H570" s="88">
        <v>1.0640973552343835</v>
      </c>
      <c r="I570" s="89">
        <v>2.792317682710843</v>
      </c>
    </row>
    <row r="571" spans="2:9" ht="12.75">
      <c r="B571" s="37"/>
      <c r="C571" s="63" t="s">
        <v>37</v>
      </c>
      <c r="D571" s="104" t="s">
        <v>84</v>
      </c>
      <c r="E571" s="88">
        <v>0.11</v>
      </c>
      <c r="F571" s="88">
        <v>0.16971294377252644</v>
      </c>
      <c r="G571" s="88">
        <v>0.7921608838279637</v>
      </c>
      <c r="H571" s="88">
        <v>1.1751504246715783</v>
      </c>
      <c r="I571" s="89">
        <v>2.8744993429490995</v>
      </c>
    </row>
    <row r="572" spans="2:9" ht="12.75">
      <c r="B572" s="37"/>
      <c r="C572" s="63" t="s">
        <v>38</v>
      </c>
      <c r="D572" s="104" t="s">
        <v>85</v>
      </c>
      <c r="E572" s="88">
        <v>-0.02</v>
      </c>
      <c r="F572" s="88">
        <v>0.019895320008567197</v>
      </c>
      <c r="G572" s="88">
        <v>0.5407401139938539</v>
      </c>
      <c r="H572" s="88">
        <v>1.1550293110453191</v>
      </c>
      <c r="I572" s="89">
        <v>2.8540402728925107</v>
      </c>
    </row>
    <row r="573" spans="2:9" ht="12.75">
      <c r="B573" s="37"/>
      <c r="C573" s="63" t="s">
        <v>39</v>
      </c>
      <c r="D573" s="104" t="s">
        <v>86</v>
      </c>
      <c r="E573" s="88">
        <v>0.16</v>
      </c>
      <c r="F573" s="88">
        <v>0.25001435763922775</v>
      </c>
      <c r="G573" s="88">
        <v>0.43035333466301395</v>
      </c>
      <c r="H573" s="88">
        <v>1.3167721090409756</v>
      </c>
      <c r="I573" s="89">
        <v>2.864304038154075</v>
      </c>
    </row>
    <row r="574" spans="2:9" ht="12.75">
      <c r="B574" s="37"/>
      <c r="C574" s="55" t="s">
        <v>40</v>
      </c>
      <c r="D574" s="99">
        <v>2629.64</v>
      </c>
      <c r="E574" s="88">
        <v>0.43</v>
      </c>
      <c r="F574" s="88">
        <v>0.5706155917268418</v>
      </c>
      <c r="G574" s="88">
        <v>0.741296944017722</v>
      </c>
      <c r="H574" s="88">
        <v>1.7524716079478475</v>
      </c>
      <c r="I574" s="89">
        <v>2.711084550997356</v>
      </c>
    </row>
    <row r="575" spans="2:9" ht="12.75">
      <c r="B575" s="37"/>
      <c r="C575" s="55" t="s">
        <v>41</v>
      </c>
      <c r="D575" s="99">
        <v>2640.68</v>
      </c>
      <c r="E575" s="88">
        <v>0.42</v>
      </c>
      <c r="F575" s="88">
        <v>1.0129293856629085</v>
      </c>
      <c r="G575" s="88">
        <v>1.033026231214218</v>
      </c>
      <c r="H575" s="88">
        <v>2.1796583280128345</v>
      </c>
      <c r="I575" s="89">
        <v>2.5885278063751516</v>
      </c>
    </row>
    <row r="576" spans="2:9" ht="12.75">
      <c r="B576" s="37"/>
      <c r="C576" s="55" t="s">
        <v>42</v>
      </c>
      <c r="D576" s="99">
        <v>2657.05</v>
      </c>
      <c r="E576" s="88">
        <v>0.62</v>
      </c>
      <c r="F576" s="88">
        <v>1.48</v>
      </c>
      <c r="G576" s="88">
        <v>1.73</v>
      </c>
      <c r="H576" s="88">
        <v>2.81</v>
      </c>
      <c r="I576" s="89">
        <v>2.81</v>
      </c>
    </row>
    <row r="577" spans="2:9" ht="12.75">
      <c r="B577" s="106"/>
      <c r="C577" s="60"/>
      <c r="D577" s="107"/>
      <c r="E577" s="89"/>
      <c r="F577" s="89"/>
      <c r="G577" s="89"/>
      <c r="H577" s="89"/>
      <c r="I577" s="89"/>
    </row>
    <row r="578" spans="2:9" ht="12.75">
      <c r="B578" s="106"/>
      <c r="C578" s="60"/>
      <c r="D578" s="107"/>
      <c r="E578" s="89"/>
      <c r="F578" s="89"/>
      <c r="G578" s="89"/>
      <c r="H578" s="89"/>
      <c r="I578" s="89"/>
    </row>
    <row r="579" spans="2:9" ht="12.75">
      <c r="B579" s="106"/>
      <c r="C579" s="60"/>
      <c r="D579" s="107"/>
      <c r="E579" s="89"/>
      <c r="F579" s="89"/>
      <c r="G579" s="89"/>
      <c r="H579" s="89"/>
      <c r="I579" s="89"/>
    </row>
    <row r="580" spans="3:8" ht="12.75">
      <c r="C580" s="34" t="s">
        <v>74</v>
      </c>
      <c r="D580" s="34"/>
      <c r="E580" s="34"/>
      <c r="F580" s="34"/>
      <c r="G580" s="34"/>
      <c r="H580" s="34"/>
    </row>
    <row r="581" spans="4:8" ht="12.75">
      <c r="D581" s="34" t="s">
        <v>18</v>
      </c>
      <c r="E581" s="34"/>
      <c r="F581" s="34"/>
      <c r="G581" s="34"/>
      <c r="H581" s="34"/>
    </row>
    <row r="582" spans="2:9" ht="13.5" thickBot="1">
      <c r="B582" s="35"/>
      <c r="C582" s="35"/>
      <c r="D582" s="35"/>
      <c r="E582" s="35"/>
      <c r="F582" s="35"/>
      <c r="G582" s="35"/>
      <c r="H582" s="35"/>
      <c r="I582" s="36" t="s">
        <v>62</v>
      </c>
    </row>
    <row r="583" spans="2:9" ht="12.75">
      <c r="B583" s="37"/>
      <c r="C583" s="37"/>
      <c r="D583" s="34"/>
      <c r="E583" s="38"/>
      <c r="F583" s="34"/>
      <c r="G583" s="34" t="s">
        <v>20</v>
      </c>
      <c r="H583" s="34"/>
      <c r="I583" s="34"/>
    </row>
    <row r="584" spans="2:9" ht="12.75" customHeight="1">
      <c r="B584" s="30" t="s">
        <v>21</v>
      </c>
      <c r="C584" s="39" t="s">
        <v>22</v>
      </c>
      <c r="D584" s="39" t="s">
        <v>23</v>
      </c>
      <c r="E584" s="40" t="s">
        <v>24</v>
      </c>
      <c r="F584" s="41"/>
      <c r="G584" s="41"/>
      <c r="H584" s="41"/>
      <c r="I584" s="41"/>
    </row>
    <row r="585" spans="2:9" ht="13.5" thickBot="1">
      <c r="B585" s="42"/>
      <c r="C585" s="43"/>
      <c r="D585" s="43" t="s">
        <v>25</v>
      </c>
      <c r="E585" s="43" t="s">
        <v>26</v>
      </c>
      <c r="F585" s="43" t="s">
        <v>27</v>
      </c>
      <c r="G585" s="43" t="s">
        <v>28</v>
      </c>
      <c r="H585" s="43" t="s">
        <v>29</v>
      </c>
      <c r="I585" s="44" t="s">
        <v>30</v>
      </c>
    </row>
    <row r="586" spans="3:9" ht="7.5" customHeight="1">
      <c r="C586" s="46"/>
      <c r="D586" s="47"/>
      <c r="E586" s="48"/>
      <c r="F586" s="48"/>
      <c r="G586" s="48"/>
      <c r="H586" s="48"/>
      <c r="I586" s="48"/>
    </row>
    <row r="587" spans="2:9" ht="12.75">
      <c r="B587" s="30">
        <v>2007</v>
      </c>
      <c r="C587" s="46" t="s">
        <v>31</v>
      </c>
      <c r="D587" s="86">
        <v>2670.07</v>
      </c>
      <c r="E587" s="87">
        <v>0.49</v>
      </c>
      <c r="F587" s="88">
        <v>1.5374728099663892</v>
      </c>
      <c r="G587" s="88">
        <v>2.1168614612654624</v>
      </c>
      <c r="H587" s="88">
        <v>0.4900171242543383</v>
      </c>
      <c r="I587" s="89">
        <v>2.9257912935543917</v>
      </c>
    </row>
    <row r="588" spans="3:9" ht="12.75">
      <c r="C588" s="46" t="s">
        <v>32</v>
      </c>
      <c r="D588" s="47">
        <v>2681.28</v>
      </c>
      <c r="E588" s="65">
        <v>0.42</v>
      </c>
      <c r="F588" s="57">
        <v>1.537482769589671</v>
      </c>
      <c r="G588" s="48">
        <v>2.5659857700252697</v>
      </c>
      <c r="H588" s="48">
        <v>0.9119135883780993</v>
      </c>
      <c r="I588" s="48">
        <v>3.1206011983970328</v>
      </c>
    </row>
    <row r="589" spans="3:9" ht="12.75">
      <c r="C589" s="46" t="s">
        <v>33</v>
      </c>
      <c r="D589" s="93">
        <v>2693.08</v>
      </c>
      <c r="E589" s="94">
        <v>0.44</v>
      </c>
      <c r="F589" s="81">
        <v>1.3560151295609613</v>
      </c>
      <c r="G589" s="81">
        <v>2.8529090506343557</v>
      </c>
      <c r="H589" s="81">
        <v>1.3560151295609613</v>
      </c>
      <c r="I589" s="82">
        <v>3.2955399745316694</v>
      </c>
    </row>
    <row r="590" spans="3:9" ht="12.75">
      <c r="C590" s="46" t="s">
        <v>34</v>
      </c>
      <c r="D590" s="47">
        <v>2700.08</v>
      </c>
      <c r="E590" s="48">
        <v>0.26</v>
      </c>
      <c r="F590" s="48">
        <v>1.1239405708464378</v>
      </c>
      <c r="G590" s="48">
        <v>2.678693661489784</v>
      </c>
      <c r="H590" s="48">
        <v>1.619465196364378</v>
      </c>
      <c r="I590" s="48">
        <v>3.439847679759711</v>
      </c>
    </row>
    <row r="591" spans="3:9" ht="12.75">
      <c r="C591" s="46" t="s">
        <v>35</v>
      </c>
      <c r="D591" s="47">
        <v>2707.1</v>
      </c>
      <c r="E591" s="48">
        <v>0.26</v>
      </c>
      <c r="F591" s="48">
        <v>0.9629729084616123</v>
      </c>
      <c r="G591" s="48">
        <v>2.515261220594689</v>
      </c>
      <c r="H591" s="48">
        <v>1.8836679776443654</v>
      </c>
      <c r="I591" s="48">
        <v>3.5742707600012302</v>
      </c>
    </row>
    <row r="592" spans="3:9" ht="12.75">
      <c r="C592" s="46" t="s">
        <v>36</v>
      </c>
      <c r="D592" s="47">
        <v>2715.49</v>
      </c>
      <c r="E592" s="48">
        <v>0.31</v>
      </c>
      <c r="F592" s="48">
        <v>0.832132725355339</v>
      </c>
      <c r="G592" s="48">
        <v>2.199431700570176</v>
      </c>
      <c r="H592" s="48">
        <v>2.199431700570176</v>
      </c>
      <c r="I592" s="48">
        <v>3.9680686103719554</v>
      </c>
    </row>
    <row r="593" spans="3:9" ht="12.75">
      <c r="C593" s="46" t="s">
        <v>37</v>
      </c>
      <c r="D593" s="77">
        <v>2724.18</v>
      </c>
      <c r="E593" s="78">
        <v>0.32</v>
      </c>
      <c r="F593" s="70">
        <v>0.8925661461882672</v>
      </c>
      <c r="G593" s="70">
        <v>2.02653863007336</v>
      </c>
      <c r="H593" s="70">
        <v>2.5264861406446792</v>
      </c>
      <c r="I593" s="79">
        <v>4.186299106596492</v>
      </c>
    </row>
    <row r="594" spans="3:9" ht="12.75">
      <c r="C594" s="46" t="s">
        <v>38</v>
      </c>
      <c r="D594" s="47">
        <v>2740.25</v>
      </c>
      <c r="E594" s="48">
        <v>0.59</v>
      </c>
      <c r="F594" s="48">
        <v>1.2245576447120543</v>
      </c>
      <c r="G594" s="48">
        <v>2.199322711540752</v>
      </c>
      <c r="H594" s="48">
        <v>3.131292222577664</v>
      </c>
      <c r="I594" s="48">
        <v>4.821742789381078</v>
      </c>
    </row>
    <row r="595" spans="3:9" ht="12.75">
      <c r="C595" s="63" t="s">
        <v>39</v>
      </c>
      <c r="D595" s="56">
        <v>2747.1</v>
      </c>
      <c r="E595" s="57">
        <v>0.25</v>
      </c>
      <c r="F595" s="57">
        <v>1.1640624712298653</v>
      </c>
      <c r="G595" s="57">
        <v>2.0058817413519003</v>
      </c>
      <c r="H595" s="57">
        <v>3.389096930806712</v>
      </c>
      <c r="I595" s="58">
        <v>4.916016773730303</v>
      </c>
    </row>
    <row r="596" spans="2:9" ht="12.75">
      <c r="B596" s="54"/>
      <c r="C596" s="63" t="s">
        <v>40</v>
      </c>
      <c r="D596" s="56">
        <v>2755.34</v>
      </c>
      <c r="E596" s="57">
        <v>0.3</v>
      </c>
      <c r="F596" s="57">
        <v>1.1438304370489538</v>
      </c>
      <c r="G596" s="57">
        <v>2.046606026488118</v>
      </c>
      <c r="H596" s="57">
        <v>3.6992152951581536</v>
      </c>
      <c r="I596" s="58">
        <v>4.780121993885111</v>
      </c>
    </row>
    <row r="597" spans="2:9" ht="12.75">
      <c r="B597" s="54"/>
      <c r="C597" s="63" t="s">
        <v>41</v>
      </c>
      <c r="D597" s="56">
        <v>2767.19</v>
      </c>
      <c r="E597" s="57">
        <v>0.43</v>
      </c>
      <c r="F597" s="57">
        <v>0.9831219779217193</v>
      </c>
      <c r="G597" s="57">
        <v>2.2197185179712697</v>
      </c>
      <c r="H597" s="57">
        <v>4.145198622532509</v>
      </c>
      <c r="I597" s="58">
        <v>4.790811457654853</v>
      </c>
    </row>
    <row r="598" spans="2:9" ht="12.75">
      <c r="B598" s="129"/>
      <c r="C598" s="95" t="s">
        <v>42</v>
      </c>
      <c r="D598" s="130">
        <v>2794.03</v>
      </c>
      <c r="E598" s="131">
        <v>0.97</v>
      </c>
      <c r="F598" s="131">
        <v>1.7083469840923238</v>
      </c>
      <c r="G598" s="131">
        <v>2.892295681442403</v>
      </c>
      <c r="H598" s="131">
        <v>5.155341450104434</v>
      </c>
      <c r="I598" s="132">
        <v>5.155341450104434</v>
      </c>
    </row>
    <row r="599" spans="2:10" ht="12.75">
      <c r="B599" s="37">
        <v>2008</v>
      </c>
      <c r="C599" s="55" t="s">
        <v>31</v>
      </c>
      <c r="D599" s="99">
        <v>2813.31</v>
      </c>
      <c r="E599" s="88">
        <v>0.69</v>
      </c>
      <c r="F599" s="88">
        <v>2.1</v>
      </c>
      <c r="G599" s="88">
        <v>3.27</v>
      </c>
      <c r="H599" s="88">
        <v>0.69</v>
      </c>
      <c r="I599" s="89">
        <v>5.36</v>
      </c>
      <c r="J599" s="59"/>
    </row>
    <row r="600" spans="2:10" ht="12.75">
      <c r="B600" s="37"/>
      <c r="C600" s="55" t="s">
        <v>32</v>
      </c>
      <c r="D600" s="99">
        <v>2826.81</v>
      </c>
      <c r="E600" s="88">
        <v>0.48</v>
      </c>
      <c r="F600" s="88">
        <v>2.15</v>
      </c>
      <c r="G600" s="88">
        <v>3.16</v>
      </c>
      <c r="H600" s="88">
        <v>1.17</v>
      </c>
      <c r="I600" s="89">
        <v>5.43</v>
      </c>
      <c r="J600" s="59"/>
    </row>
    <row r="601" spans="2:10" ht="12.75">
      <c r="B601" s="37"/>
      <c r="C601" s="55" t="s">
        <v>33</v>
      </c>
      <c r="D601" s="99">
        <v>2841.23</v>
      </c>
      <c r="E601" s="88">
        <v>0.51</v>
      </c>
      <c r="F601" s="88">
        <v>1.689316149074993</v>
      </c>
      <c r="G601" s="88">
        <v>3.4265225146518086</v>
      </c>
      <c r="H601" s="88">
        <v>1.689316149074993</v>
      </c>
      <c r="I601" s="89">
        <v>5.501136245488447</v>
      </c>
      <c r="J601" s="59"/>
    </row>
    <row r="602" spans="2:10" ht="12.75">
      <c r="B602" s="37"/>
      <c r="C602" s="55" t="s">
        <v>34</v>
      </c>
      <c r="D602" s="99">
        <v>2859.41</v>
      </c>
      <c r="E602" s="88">
        <v>0.64</v>
      </c>
      <c r="F602" s="88">
        <v>1.6386391830264024</v>
      </c>
      <c r="G602" s="88">
        <v>3.7770293321332193</v>
      </c>
      <c r="H602" s="88">
        <v>2.3399891912398774</v>
      </c>
      <c r="I602" s="89">
        <v>5.900936268555013</v>
      </c>
      <c r="J602" s="59"/>
    </row>
    <row r="603" spans="2:10" ht="12.75">
      <c r="B603" s="37"/>
      <c r="C603" s="55" t="s">
        <v>35</v>
      </c>
      <c r="D603" s="99">
        <v>2886.86</v>
      </c>
      <c r="E603" s="88">
        <v>0.96</v>
      </c>
      <c r="F603" s="88">
        <v>2.1243026591811986</v>
      </c>
      <c r="G603" s="88">
        <v>4.324603659307824</v>
      </c>
      <c r="H603" s="88">
        <v>3.3224410618354128</v>
      </c>
      <c r="I603" s="89">
        <v>6.640316205533603</v>
      </c>
      <c r="J603" s="59"/>
    </row>
    <row r="604" spans="2:10" ht="12.75">
      <c r="B604" s="37"/>
      <c r="C604" s="55" t="s">
        <v>36</v>
      </c>
      <c r="D604" s="99">
        <v>2913.13</v>
      </c>
      <c r="E604" s="88">
        <v>0.91</v>
      </c>
      <c r="F604" s="88">
        <v>2.530594144085496</v>
      </c>
      <c r="G604" s="88">
        <v>4.262660028704057</v>
      </c>
      <c r="H604" s="88">
        <v>4.262660028704057</v>
      </c>
      <c r="I604" s="89">
        <v>7.2782444420712356</v>
      </c>
      <c r="J604" s="59"/>
    </row>
    <row r="605" spans="2:10" ht="12.75">
      <c r="B605" s="37"/>
      <c r="C605" s="55" t="s">
        <v>37</v>
      </c>
      <c r="D605" s="99">
        <v>2930.03</v>
      </c>
      <c r="E605" s="88">
        <v>0.58</v>
      </c>
      <c r="F605" s="88">
        <v>2.4697402611028263</v>
      </c>
      <c r="G605" s="88">
        <v>4.148849575766622</v>
      </c>
      <c r="H605" s="88">
        <v>4.8675211075042135</v>
      </c>
      <c r="I605" s="89">
        <v>7.556402293534226</v>
      </c>
      <c r="J605" s="59"/>
    </row>
    <row r="606" spans="2:10" ht="12.75">
      <c r="B606" s="37"/>
      <c r="C606" s="55" t="s">
        <v>38</v>
      </c>
      <c r="D606" s="99">
        <v>2936.18</v>
      </c>
      <c r="E606" s="88">
        <v>0.21</v>
      </c>
      <c r="F606" s="88">
        <v>1.708430613192169</v>
      </c>
      <c r="G606" s="88">
        <v>3.86902550931969</v>
      </c>
      <c r="H606" s="88">
        <v>5.08763327523325</v>
      </c>
      <c r="I606" s="89">
        <v>7.150077547669009</v>
      </c>
      <c r="J606" s="59"/>
    </row>
    <row r="607" spans="2:9" ht="12.75">
      <c r="B607" s="37"/>
      <c r="C607" s="63" t="s">
        <v>39</v>
      </c>
      <c r="D607" s="104" t="s">
        <v>87</v>
      </c>
      <c r="E607" s="88">
        <v>0.15</v>
      </c>
      <c r="F607" s="88">
        <v>0.9422854455516827</v>
      </c>
      <c r="G607" s="88">
        <v>3.4967250099428693</v>
      </c>
      <c r="H607" s="88">
        <v>5.2451118992995704</v>
      </c>
      <c r="I607" s="89">
        <v>7.043063594335841</v>
      </c>
    </row>
    <row r="608" spans="2:9" ht="12.75">
      <c r="B608" s="37"/>
      <c r="C608" s="63" t="s">
        <v>40</v>
      </c>
      <c r="D608" s="99">
        <v>2955.28</v>
      </c>
      <c r="E608" s="88">
        <v>0.5</v>
      </c>
      <c r="F608" s="88">
        <v>0.8617659204854577</v>
      </c>
      <c r="G608" s="88">
        <v>3.3527895614829717</v>
      </c>
      <c r="H608" s="88">
        <v>5.7712336660665775</v>
      </c>
      <c r="I608" s="89">
        <v>7.256454738798124</v>
      </c>
    </row>
    <row r="609" spans="2:9" ht="12.75">
      <c r="B609" s="37"/>
      <c r="C609" s="63" t="s">
        <v>41</v>
      </c>
      <c r="D609" s="99">
        <v>2966.51</v>
      </c>
      <c r="E609" s="88">
        <v>0.38</v>
      </c>
      <c r="F609" s="88">
        <v>1.0329748176201914</v>
      </c>
      <c r="G609" s="88">
        <v>2.75905308882316</v>
      </c>
      <c r="H609" s="88">
        <v>6.173162063399462</v>
      </c>
      <c r="I609" s="89">
        <v>7.202974858972455</v>
      </c>
    </row>
    <row r="610" spans="2:9" ht="12.75">
      <c r="B610" s="100"/>
      <c r="C610" s="105" t="s">
        <v>42</v>
      </c>
      <c r="D610" s="101">
        <v>2975.11</v>
      </c>
      <c r="E610" s="102">
        <v>0.29</v>
      </c>
      <c r="F610" s="102">
        <v>1.174258139550699</v>
      </c>
      <c r="G610" s="102">
        <v>2.127608448644591</v>
      </c>
      <c r="H610" s="102">
        <v>6.48096119225634</v>
      </c>
      <c r="I610" s="103">
        <v>6.48096119225634</v>
      </c>
    </row>
    <row r="611" spans="2:9" ht="12.75">
      <c r="B611" s="37">
        <v>2009</v>
      </c>
      <c r="C611" s="55" t="s">
        <v>31</v>
      </c>
      <c r="D611" s="99">
        <v>2994.15</v>
      </c>
      <c r="E611" s="88">
        <v>0.64</v>
      </c>
      <c r="F611" s="88">
        <v>1.3152968246663566</v>
      </c>
      <c r="G611" s="88">
        <v>2.1883975249400223</v>
      </c>
      <c r="H611" s="88">
        <v>0.6399999999999961</v>
      </c>
      <c r="I611" s="89">
        <v>6.428040422136205</v>
      </c>
    </row>
    <row r="612" spans="2:10" ht="12.75">
      <c r="B612" s="37"/>
      <c r="C612" s="55" t="s">
        <v>32</v>
      </c>
      <c r="D612" s="99">
        <v>3003.43</v>
      </c>
      <c r="E612" s="88">
        <v>0.31</v>
      </c>
      <c r="F612" s="88">
        <v>1.2446467796299432</v>
      </c>
      <c r="G612" s="88">
        <v>2.2904784850520166</v>
      </c>
      <c r="H612" s="88">
        <v>0.9519840000000057</v>
      </c>
      <c r="I612" s="89">
        <v>6.2481231912438595</v>
      </c>
      <c r="J612" s="59"/>
    </row>
    <row r="613" spans="2:10" ht="12.75">
      <c r="B613" s="37"/>
      <c r="C613" s="55" t="s">
        <v>33</v>
      </c>
      <c r="D613" s="99">
        <v>3009.44</v>
      </c>
      <c r="E613" s="88">
        <v>0.2</v>
      </c>
      <c r="F613" s="88">
        <v>1.1539069143661873</v>
      </c>
      <c r="G613" s="88">
        <v>2.3417148997816772</v>
      </c>
      <c r="H613" s="88">
        <v>1.1539069143661873</v>
      </c>
      <c r="I613" s="89">
        <v>5.920323240286773</v>
      </c>
      <c r="J613" s="59"/>
    </row>
    <row r="614" spans="2:10" ht="12.75">
      <c r="B614" s="37"/>
      <c r="C614" s="55" t="s">
        <v>34</v>
      </c>
      <c r="D614" s="99">
        <v>3025.99</v>
      </c>
      <c r="E614" s="88">
        <v>0.55</v>
      </c>
      <c r="F614" s="88">
        <v>1.0634069769383636</v>
      </c>
      <c r="G614" s="88">
        <v>2.3926666847134515</v>
      </c>
      <c r="H614" s="88">
        <v>1.7101888669662557</v>
      </c>
      <c r="I614" s="89">
        <v>5.8256773250425775</v>
      </c>
      <c r="J614" s="59"/>
    </row>
    <row r="615" spans="2:10" ht="12.75">
      <c r="B615" s="37"/>
      <c r="C615" s="55" t="s">
        <v>35</v>
      </c>
      <c r="D615" s="99">
        <v>3044.15</v>
      </c>
      <c r="E615" s="88">
        <v>0.6</v>
      </c>
      <c r="F615" s="88">
        <v>1.3557832211837928</v>
      </c>
      <c r="G615" s="88">
        <v>2.6172168642613736</v>
      </c>
      <c r="H615" s="88">
        <v>2.320586465710517</v>
      </c>
      <c r="I615" s="89">
        <v>5.44848035581913</v>
      </c>
      <c r="J615" s="59"/>
    </row>
    <row r="616" spans="2:10" ht="12.75">
      <c r="B616" s="37"/>
      <c r="C616" s="55" t="s">
        <v>36</v>
      </c>
      <c r="D616" s="99">
        <v>3056.93</v>
      </c>
      <c r="E616" s="88">
        <v>0.42</v>
      </c>
      <c r="F616" s="88">
        <v>1.578034451592325</v>
      </c>
      <c r="G616" s="88">
        <v>2.7501504146065114</v>
      </c>
      <c r="H616" s="88">
        <v>2.7501504146065114</v>
      </c>
      <c r="I616" s="89">
        <v>4.936271295822703</v>
      </c>
      <c r="J616" s="59"/>
    </row>
    <row r="617" spans="2:10" ht="12.75">
      <c r="B617" s="37"/>
      <c r="C617" s="55" t="s">
        <v>37</v>
      </c>
      <c r="D617" s="99">
        <v>3063.96</v>
      </c>
      <c r="E617" s="88">
        <v>0.23</v>
      </c>
      <c r="F617" s="88">
        <v>1.2547959510771811</v>
      </c>
      <c r="G617" s="88">
        <v>2.331546515705618</v>
      </c>
      <c r="H617" s="88">
        <v>2.9864441987018875</v>
      </c>
      <c r="I617" s="89">
        <v>4.570942959628388</v>
      </c>
      <c r="J617" s="59"/>
    </row>
    <row r="618" spans="2:10" ht="12.75">
      <c r="B618" s="37"/>
      <c r="C618" s="55" t="s">
        <v>38</v>
      </c>
      <c r="D618" s="99">
        <v>3066.41</v>
      </c>
      <c r="E618" s="88">
        <v>0.08</v>
      </c>
      <c r="F618" s="88">
        <v>0.7312386051935515</v>
      </c>
      <c r="G618" s="88">
        <v>2.096935836693392</v>
      </c>
      <c r="H618" s="88">
        <v>3.0687940950082426</v>
      </c>
      <c r="I618" s="89">
        <v>4.43535478070145</v>
      </c>
      <c r="J618" s="59"/>
    </row>
    <row r="619" spans="2:10" ht="12.75">
      <c r="B619" s="37"/>
      <c r="C619" s="55" t="s">
        <v>39</v>
      </c>
      <c r="D619" s="99">
        <v>3071.32</v>
      </c>
      <c r="E619" s="88">
        <v>0.16</v>
      </c>
      <c r="F619" s="88">
        <v>0.47073370996393304</v>
      </c>
      <c r="G619" s="88">
        <v>2.056196501674723</v>
      </c>
      <c r="H619" s="88">
        <v>3.2338300096466988</v>
      </c>
      <c r="I619" s="89">
        <v>4.446061661304923</v>
      </c>
      <c r="J619" s="59"/>
    </row>
    <row r="620" spans="2:10" ht="12.75">
      <c r="B620" s="37"/>
      <c r="C620" s="55" t="s">
        <v>40</v>
      </c>
      <c r="D620" s="99">
        <v>3078.69</v>
      </c>
      <c r="E620" s="88">
        <v>0.24</v>
      </c>
      <c r="F620" s="88">
        <v>0.4807504014412656</v>
      </c>
      <c r="G620" s="88">
        <v>1.7415787890905143</v>
      </c>
      <c r="H620" s="88">
        <v>3.481551942617256</v>
      </c>
      <c r="I620" s="89">
        <v>4.175915649278572</v>
      </c>
      <c r="J620" s="59"/>
    </row>
    <row r="621" spans="2:10" ht="12.75">
      <c r="B621" s="37"/>
      <c r="C621" s="55" t="s">
        <v>41</v>
      </c>
      <c r="D621" s="99">
        <v>3090.08</v>
      </c>
      <c r="E621" s="88">
        <v>0.37</v>
      </c>
      <c r="F621" s="88">
        <v>0.7719124318013693</v>
      </c>
      <c r="G621" s="88">
        <v>1.5087955586945423</v>
      </c>
      <c r="H621" s="88">
        <v>3.8643949299353553</v>
      </c>
      <c r="I621" s="89">
        <v>4.165500874765282</v>
      </c>
      <c r="J621" s="59"/>
    </row>
    <row r="622" spans="2:10" ht="12.75">
      <c r="B622" s="100"/>
      <c r="C622" s="105" t="s">
        <v>42</v>
      </c>
      <c r="D622" s="101">
        <v>3097.5</v>
      </c>
      <c r="E622" s="102">
        <v>0.24</v>
      </c>
      <c r="F622" s="102">
        <v>0.8524022244507101</v>
      </c>
      <c r="G622" s="102">
        <v>1.3271484790296162</v>
      </c>
      <c r="H622" s="102">
        <v>4.113797473034597</v>
      </c>
      <c r="I622" s="103">
        <v>4.113797473034597</v>
      </c>
      <c r="J622" s="59"/>
    </row>
    <row r="623" spans="2:10" ht="12.75">
      <c r="B623" s="37">
        <v>2010</v>
      </c>
      <c r="C623" s="55" t="s">
        <v>31</v>
      </c>
      <c r="D623" s="99">
        <v>3124.76</v>
      </c>
      <c r="E623" s="88">
        <v>0.88</v>
      </c>
      <c r="F623" s="88">
        <v>1.4964156832938835</v>
      </c>
      <c r="G623" s="88">
        <v>1.98</v>
      </c>
      <c r="H623" s="88">
        <v>0.8800645682001784</v>
      </c>
      <c r="I623" s="89">
        <v>4.362172903829142</v>
      </c>
      <c r="J623" s="59"/>
    </row>
    <row r="624" spans="2:10" ht="12.75">
      <c r="B624" s="37"/>
      <c r="C624" s="55" t="s">
        <v>32</v>
      </c>
      <c r="D624" s="99">
        <v>3146.63</v>
      </c>
      <c r="E624" s="88">
        <v>0.7</v>
      </c>
      <c r="F624" s="88">
        <v>1.8300497074509536</v>
      </c>
      <c r="G624" s="88">
        <v>2.6160885204522533</v>
      </c>
      <c r="H624" s="88">
        <v>1.586117836965295</v>
      </c>
      <c r="I624" s="89">
        <v>4.767882054850636</v>
      </c>
      <c r="J624" s="59"/>
    </row>
    <row r="625" spans="2:10" ht="12.75">
      <c r="B625" s="37"/>
      <c r="C625" s="55" t="s">
        <v>33</v>
      </c>
      <c r="D625" s="99">
        <v>3168.97</v>
      </c>
      <c r="E625" s="88">
        <v>0.71</v>
      </c>
      <c r="F625" s="88">
        <v>2.30734463276836</v>
      </c>
      <c r="G625" s="88">
        <v>3.1794147141945395</v>
      </c>
      <c r="H625" s="88">
        <v>2.30734463276836</v>
      </c>
      <c r="I625" s="89">
        <v>5.300986229996263</v>
      </c>
      <c r="J625" s="59"/>
    </row>
    <row r="626" spans="2:10" ht="12.75">
      <c r="B626" s="37"/>
      <c r="C626" s="55" t="s">
        <v>34</v>
      </c>
      <c r="D626" s="99">
        <v>3192.1</v>
      </c>
      <c r="E626" s="88">
        <v>0.73</v>
      </c>
      <c r="F626" s="88">
        <v>2.155045507494968</v>
      </c>
      <c r="G626" s="88">
        <v>3.6837096297451133</v>
      </c>
      <c r="H626" s="88">
        <v>3.0540758676351976</v>
      </c>
      <c r="I626" s="89">
        <v>5.489443124398963</v>
      </c>
      <c r="J626" s="59"/>
    </row>
    <row r="627" spans="2:10" ht="12.75">
      <c r="B627" s="37"/>
      <c r="C627" s="55" t="s">
        <v>35</v>
      </c>
      <c r="D627" s="99">
        <v>3205.83</v>
      </c>
      <c r="E627" s="88">
        <v>0.43</v>
      </c>
      <c r="F627" s="88">
        <v>1.8813778550385685</v>
      </c>
      <c r="G627" s="88">
        <v>3.745857712421685</v>
      </c>
      <c r="H627" s="88">
        <v>3.497336561743336</v>
      </c>
      <c r="I627" s="89">
        <v>5.31117060591626</v>
      </c>
      <c r="J627" s="59"/>
    </row>
    <row r="628" spans="2:10" ht="12.75">
      <c r="B628" s="37"/>
      <c r="C628" s="55" t="s">
        <v>36</v>
      </c>
      <c r="D628" s="99">
        <v>3202.3</v>
      </c>
      <c r="E628" s="88">
        <v>-0.11</v>
      </c>
      <c r="F628" s="88">
        <v>1.0517612978349522</v>
      </c>
      <c r="G628" s="88">
        <v>3.3833736884584464</v>
      </c>
      <c r="H628" s="88">
        <v>3.3833736884584464</v>
      </c>
      <c r="I628" s="89">
        <v>4.755424559934318</v>
      </c>
      <c r="J628" s="59"/>
    </row>
    <row r="629" spans="2:10" ht="12.75">
      <c r="B629" s="37"/>
      <c r="C629" s="55" t="s">
        <v>37</v>
      </c>
      <c r="D629" s="99">
        <v>3200.06</v>
      </c>
      <c r="E629" s="88">
        <v>-0.07</v>
      </c>
      <c r="F629" s="88">
        <v>0.24936562137778395</v>
      </c>
      <c r="G629" s="88">
        <v>2.4097850714934754</v>
      </c>
      <c r="H629" s="88">
        <v>3.3110573042776315</v>
      </c>
      <c r="I629" s="89">
        <v>4.441963994308007</v>
      </c>
      <c r="J629" s="59"/>
    </row>
    <row r="630" spans="2:10" ht="12.75">
      <c r="B630" s="37"/>
      <c r="C630" s="55" t="s">
        <v>38</v>
      </c>
      <c r="D630" s="99">
        <v>3197.82</v>
      </c>
      <c r="E630" s="88">
        <v>-0.07</v>
      </c>
      <c r="F630" s="88">
        <v>-0.24985729124750167</v>
      </c>
      <c r="G630" s="88">
        <v>1.6268198040443327</v>
      </c>
      <c r="H630" s="88">
        <v>3.238740920096861</v>
      </c>
      <c r="I630" s="89">
        <v>4.28546737063864</v>
      </c>
      <c r="J630" s="59"/>
    </row>
    <row r="631" spans="2:10" ht="12.75">
      <c r="B631" s="37"/>
      <c r="C631" s="55" t="s">
        <v>39</v>
      </c>
      <c r="D631" s="99">
        <v>3215.09</v>
      </c>
      <c r="E631" s="88">
        <v>0.54</v>
      </c>
      <c r="F631" s="88">
        <v>0.39940043094026656</v>
      </c>
      <c r="G631" s="88">
        <v>1.4553624679312316</v>
      </c>
      <c r="H631" s="88">
        <v>3.796287328490733</v>
      </c>
      <c r="I631" s="89">
        <v>4.6810491905760365</v>
      </c>
      <c r="J631" s="59"/>
    </row>
    <row r="632" spans="2:10" ht="12.75">
      <c r="B632" s="37"/>
      <c r="C632" s="55" t="s">
        <v>40</v>
      </c>
      <c r="D632" s="99">
        <v>3244.67</v>
      </c>
      <c r="E632" s="88">
        <v>0.92</v>
      </c>
      <c r="F632" s="88">
        <v>1.3940363618182294</v>
      </c>
      <c r="G632" s="88">
        <v>1.6468782306318763</v>
      </c>
      <c r="H632" s="88">
        <v>4.751251008878121</v>
      </c>
      <c r="I632" s="89">
        <v>5.39125407234895</v>
      </c>
      <c r="J632" s="59"/>
    </row>
    <row r="633" spans="2:10" ht="12.75">
      <c r="B633" s="37"/>
      <c r="C633" s="55" t="s">
        <v>41</v>
      </c>
      <c r="D633" s="99">
        <v>3278.09</v>
      </c>
      <c r="E633" s="88">
        <v>1.03</v>
      </c>
      <c r="F633" s="88">
        <v>2.5101475380102656</v>
      </c>
      <c r="G633" s="88">
        <v>2.2540184601179902</v>
      </c>
      <c r="H633" s="88">
        <v>5.830185633575469</v>
      </c>
      <c r="I633" s="89">
        <v>6.084308496867408</v>
      </c>
      <c r="J633" s="59"/>
    </row>
    <row r="634" spans="2:10" ht="12.75">
      <c r="B634" s="100"/>
      <c r="C634" s="105" t="s">
        <v>42</v>
      </c>
      <c r="D634" s="101">
        <v>3297.76</v>
      </c>
      <c r="E634" s="102">
        <v>0.6</v>
      </c>
      <c r="F634" s="102">
        <v>2.5713121561138363</v>
      </c>
      <c r="G634" s="102">
        <v>2.9809824188864242</v>
      </c>
      <c r="H634" s="102">
        <v>6.4652138821630345</v>
      </c>
      <c r="I634" s="103">
        <v>6.4652138821630345</v>
      </c>
      <c r="J634" s="59"/>
    </row>
    <row r="635" spans="2:10" ht="12.75">
      <c r="B635" s="37">
        <v>2011</v>
      </c>
      <c r="C635" s="55" t="s">
        <v>31</v>
      </c>
      <c r="D635" s="99">
        <v>3328.76</v>
      </c>
      <c r="E635" s="88">
        <v>0.94</v>
      </c>
      <c r="F635" s="88">
        <v>2.5916348966150693</v>
      </c>
      <c r="G635" s="88">
        <v>4.02179959125768</v>
      </c>
      <c r="H635" s="88">
        <v>0.9400320217359592</v>
      </c>
      <c r="I635" s="89">
        <v>6.52850138890666</v>
      </c>
      <c r="J635" s="59"/>
    </row>
    <row r="636" spans="2:10" ht="12.75">
      <c r="B636" s="37"/>
      <c r="C636" s="55" t="s">
        <v>32</v>
      </c>
      <c r="D636" s="99">
        <v>3346.74</v>
      </c>
      <c r="E636" s="88">
        <v>0.54</v>
      </c>
      <c r="F636" s="88">
        <v>2.09420729754215</v>
      </c>
      <c r="G636" s="88">
        <v>4.656922528472518</v>
      </c>
      <c r="H636" s="88">
        <v>1.485250594342813</v>
      </c>
      <c r="I636" s="89">
        <v>6.359502070469025</v>
      </c>
      <c r="J636" s="59"/>
    </row>
    <row r="637" spans="2:10" ht="12.75">
      <c r="B637" s="37"/>
      <c r="C637" s="55" t="s">
        <v>33</v>
      </c>
      <c r="D637" s="99">
        <v>3368.83</v>
      </c>
      <c r="E637" s="88">
        <v>0.66</v>
      </c>
      <c r="F637" s="88">
        <v>2.1550992188636986</v>
      </c>
      <c r="G637" s="88">
        <v>4.781825703168496</v>
      </c>
      <c r="H637" s="88">
        <v>2.1550992188636986</v>
      </c>
      <c r="I637" s="89">
        <v>6.3067810676655345</v>
      </c>
      <c r="J637" s="59"/>
    </row>
    <row r="638" spans="2:10" ht="12.75">
      <c r="B638" s="37"/>
      <c r="C638" s="55" t="s">
        <v>34</v>
      </c>
      <c r="D638" s="99">
        <v>3393.09</v>
      </c>
      <c r="E638" s="88">
        <v>0.72</v>
      </c>
      <c r="F638" s="88">
        <v>1.9325514606039373</v>
      </c>
      <c r="G638" s="88">
        <v>4.5742710352670635</v>
      </c>
      <c r="H638" s="88">
        <v>2.890750084906113</v>
      </c>
      <c r="I638" s="89">
        <v>6.296481939788867</v>
      </c>
      <c r="J638" s="59"/>
    </row>
    <row r="639" spans="2:10" ht="12.75">
      <c r="B639" s="37"/>
      <c r="C639" s="55" t="s">
        <v>35</v>
      </c>
      <c r="D639" s="99">
        <v>3412.43</v>
      </c>
      <c r="E639" s="88">
        <v>0.57</v>
      </c>
      <c r="F639" s="88">
        <v>1.9628055958933244</v>
      </c>
      <c r="G639" s="88">
        <v>4.098118111461235</v>
      </c>
      <c r="H639" s="88">
        <v>3.477208772014939</v>
      </c>
      <c r="I639" s="89">
        <v>6.444508910328994</v>
      </c>
      <c r="J639" s="59"/>
    </row>
    <row r="640" spans="2:9" ht="10.5" customHeight="1" thickBot="1">
      <c r="B640" s="111"/>
      <c r="C640" s="111"/>
      <c r="D640" s="111"/>
      <c r="E640" s="111"/>
      <c r="F640" s="111"/>
      <c r="G640" s="111"/>
      <c r="H640" s="111"/>
      <c r="I640" s="35"/>
    </row>
    <row r="641" spans="2:9" ht="12.75" customHeight="1">
      <c r="B641" s="72" t="s">
        <v>69</v>
      </c>
      <c r="C641" s="73"/>
      <c r="D641" s="74"/>
      <c r="E641" s="73"/>
      <c r="F641" s="74"/>
      <c r="G641" s="73"/>
      <c r="H641" s="73"/>
      <c r="I641" s="45"/>
    </row>
    <row r="642" spans="2:4" ht="12.75">
      <c r="B642" s="72" t="s">
        <v>70</v>
      </c>
      <c r="C642" s="72"/>
      <c r="D642" s="72"/>
    </row>
  </sheetData>
  <sheetProtection/>
  <printOptions/>
  <pageMargins left="0.31496062992125984" right="0.3937007874015748" top="0.58" bottom="0.25" header="0.25" footer="0"/>
  <pageSetup horizontalDpi="300" verticalDpi="300" orientation="portrait" r:id="rId4"/>
  <legacyDrawing r:id="rId3"/>
  <oleObjects>
    <oleObject progId="Word.Document.6" shapeId="5444903" r:id="rId1"/>
    <oleObject progId="Word.Document.6" shapeId="544490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N34:N37"/>
  <sheetViews>
    <sheetView zoomScalePageLayoutView="0" workbookViewId="0" topLeftCell="A1">
      <selection activeCell="N38" sqref="N38"/>
    </sheetView>
  </sheetViews>
  <sheetFormatPr defaultColWidth="9.140625" defaultRowHeight="12.75"/>
  <sheetData>
    <row r="34" ht="12.75">
      <c r="N34">
        <v>2.4</v>
      </c>
    </row>
    <row r="35" ht="12.75">
      <c r="N35">
        <v>1.18</v>
      </c>
    </row>
    <row r="36" ht="12.75">
      <c r="N36">
        <v>0.69</v>
      </c>
    </row>
    <row r="37" ht="12.75">
      <c r="N37">
        <v>-0.053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Vinícius</dc:creator>
  <cp:keywords/>
  <dc:description/>
  <cp:lastModifiedBy>Vinícius</cp:lastModifiedBy>
  <dcterms:created xsi:type="dcterms:W3CDTF">2010-01-08T18:39:39Z</dcterms:created>
  <dcterms:modified xsi:type="dcterms:W3CDTF">2011-06-13T13:50:42Z</dcterms:modified>
  <cp:category/>
  <cp:version/>
  <cp:contentType/>
  <cp:contentStatus/>
</cp:coreProperties>
</file>